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 activeTab="1"/>
  </bookViews>
  <sheets>
    <sheet name="Dados" sheetId="1" r:id="rId1"/>
    <sheet name="Planilha1" sheetId="2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2" i="2" l="1"/>
  <c r="I34" i="2"/>
  <c r="I35" i="2"/>
  <c r="I32" i="2"/>
  <c r="H33" i="2"/>
  <c r="I33" i="2" s="1"/>
  <c r="H34" i="2"/>
  <c r="H35" i="2"/>
  <c r="H36" i="2"/>
  <c r="I36" i="2" s="1"/>
  <c r="H37" i="2"/>
  <c r="I37" i="2" s="1"/>
  <c r="C10" i="2"/>
  <c r="C11" i="2"/>
  <c r="C12" i="2"/>
  <c r="C13" i="2"/>
  <c r="C14" i="2"/>
  <c r="C3" i="2"/>
  <c r="C4" i="2"/>
  <c r="C5" i="2"/>
  <c r="C6" i="2"/>
  <c r="C7" i="2"/>
  <c r="M3" i="2"/>
  <c r="M4" i="2"/>
  <c r="M5" i="2"/>
  <c r="M6" i="2"/>
  <c r="M7" i="2"/>
  <c r="F14" i="2"/>
  <c r="F13" i="2"/>
  <c r="F12" i="2"/>
  <c r="F11" i="2"/>
  <c r="F10" i="2"/>
  <c r="F18" i="1"/>
  <c r="F19" i="1"/>
  <c r="F20" i="1"/>
  <c r="F17" i="1"/>
  <c r="F21" i="1"/>
</calcChain>
</file>

<file path=xl/sharedStrings.xml><?xml version="1.0" encoding="utf-8"?>
<sst xmlns="http://schemas.openxmlformats.org/spreadsheetml/2006/main" count="79" uniqueCount="45">
  <si>
    <t>Temperatura</t>
  </si>
  <si>
    <t>Minima</t>
  </si>
  <si>
    <t>1 Quartil</t>
  </si>
  <si>
    <t>Media</t>
  </si>
  <si>
    <t>3 Quartil</t>
  </si>
  <si>
    <t>Maxima</t>
  </si>
  <si>
    <t>Congelado</t>
  </si>
  <si>
    <t>Fria ou refrigerada</t>
  </si>
  <si>
    <t xml:space="preserve">Fresca </t>
  </si>
  <si>
    <t>Ambiente</t>
  </si>
  <si>
    <t>Quente</t>
  </si>
  <si>
    <t>Remedio já alterado</t>
  </si>
  <si>
    <t>Remedio Começando a ficar alterado</t>
  </si>
  <si>
    <t>Remedio estavel</t>
  </si>
  <si>
    <t>Remedio ainda estavel , mas com chances de se altera</t>
  </si>
  <si>
    <t>Remedio já alterado , sem uso</t>
  </si>
  <si>
    <t>Min</t>
  </si>
  <si>
    <t>1Q</t>
  </si>
  <si>
    <t>Med</t>
  </si>
  <si>
    <t>3Q</t>
  </si>
  <si>
    <t>Max</t>
  </si>
  <si>
    <t>Dados</t>
  </si>
  <si>
    <t>MED</t>
  </si>
  <si>
    <t>MIN</t>
  </si>
  <si>
    <t>MAX</t>
  </si>
  <si>
    <t>INSULINA FECHADA</t>
  </si>
  <si>
    <t>INSULINA ABERTA</t>
  </si>
  <si>
    <t>Situação</t>
  </si>
  <si>
    <t>Congelada</t>
  </si>
  <si>
    <t>Fria ou Resfriada</t>
  </si>
  <si>
    <t>Fresca</t>
  </si>
  <si>
    <t>Estado</t>
  </si>
  <si>
    <t>Remédio Estável</t>
  </si>
  <si>
    <t>Fechada</t>
  </si>
  <si>
    <t>Aberta</t>
  </si>
  <si>
    <t>gel 1</t>
  </si>
  <si>
    <t>gel2</t>
  </si>
  <si>
    <t>Remédio ainda estável, mas perto do limite</t>
  </si>
  <si>
    <t>Remédio no limite máximo</t>
  </si>
  <si>
    <t>Remédio no limite minimo</t>
  </si>
  <si>
    <t>Ideal</t>
  </si>
  <si>
    <t>Alerta do máximo</t>
  </si>
  <si>
    <t>Minimo crucial</t>
  </si>
  <si>
    <t>Máximo crucial</t>
  </si>
  <si>
    <t>Alerta  do mínimo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</si>
</sst>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3EB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DB5EA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2" fontId="2" fillId="0" borderId="1" xfId="0" applyNumberFormat="1" applyFont="1" applyBorder="1" applyAlignment="1"/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/>
    <xf numFmtId="0" fontId="0" fillId="7" borderId="0" xfId="0" applyFill="1" applyBorder="1"/>
    <xf numFmtId="0" fontId="5" fillId="0" borderId="0" xfId="0" applyFont="1"/>
    <xf numFmtId="0" fontId="5" fillId="8" borderId="7" xfId="0" applyFont="1" applyFill="1" applyBorder="1" applyAlignment="1"/>
    <xf numFmtId="0" fontId="5" fillId="10" borderId="7" xfId="0" applyFont="1" applyFill="1" applyBorder="1"/>
    <xf numFmtId="0" fontId="5" fillId="4" borderId="7" xfId="0" applyFont="1" applyFill="1" applyBorder="1"/>
    <xf numFmtId="0" fontId="5" fillId="10" borderId="7" xfId="0" applyFont="1" applyFill="1" applyBorder="1" applyAlignment="1">
      <alignment horizontal="center"/>
    </xf>
    <xf numFmtId="0" fontId="5" fillId="3" borderId="7" xfId="0" applyFont="1" applyFill="1" applyBorder="1"/>
    <xf numFmtId="0" fontId="5" fillId="10" borderId="7" xfId="0" applyFont="1" applyFill="1" applyBorder="1" applyAlignment="1">
      <alignment horizontal="center" vertical="center"/>
    </xf>
    <xf numFmtId="0" fontId="5" fillId="6" borderId="7" xfId="0" applyFont="1" applyFill="1" applyBorder="1"/>
    <xf numFmtId="0" fontId="5" fillId="5" borderId="7" xfId="0" applyFont="1" applyFill="1" applyBorder="1"/>
    <xf numFmtId="0" fontId="5" fillId="2" borderId="7" xfId="0" applyFont="1" applyFill="1" applyBorder="1"/>
    <xf numFmtId="0" fontId="5" fillId="4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0" fontId="5" fillId="2" borderId="1" xfId="0" applyFont="1" applyFill="1" applyBorder="1"/>
    <xf numFmtId="0" fontId="5" fillId="9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/>
    </xf>
    <xf numFmtId="0" fontId="5" fillId="0" borderId="1" xfId="0" applyFont="1" applyBorder="1"/>
    <xf numFmtId="0" fontId="5" fillId="3" borderId="1" xfId="0" applyFont="1" applyFill="1" applyBorder="1"/>
    <xf numFmtId="0" fontId="2" fillId="5" borderId="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4" fillId="8" borderId="9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8" borderId="4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B5EA"/>
      <color rgb="FFB3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Dados!$A$2:$A$52</c:f>
              <c:numCache>
                <c:formatCode>0.00</c:formatCode>
                <c:ptCount val="5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6A-4090-9C89-75C2A895D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01440"/>
        <c:axId val="144307712"/>
      </c:lineChart>
      <c:catAx>
        <c:axId val="14430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307712"/>
        <c:crosses val="autoZero"/>
        <c:auto val="1"/>
        <c:lblAlgn val="ctr"/>
        <c:lblOffset val="100"/>
        <c:noMultiLvlLbl val="0"/>
      </c:catAx>
      <c:valAx>
        <c:axId val="1443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30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326314403817683E-2"/>
          <c:y val="4.9093914843507398E-2"/>
          <c:w val="0.93850990508826981"/>
          <c:h val="0.83562227798448274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Planilha1!$B$18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rgbClr val="B3EB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3EB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Planilha1!$B$19:$B$28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A0-4907-965D-803C5F7C516F}"/>
            </c:ext>
          </c:extLst>
        </c:ser>
        <c:ser>
          <c:idx val="1"/>
          <c:order val="1"/>
          <c:tx>
            <c:strRef>
              <c:f>Planilha1!$C$18</c:f>
              <c:strCache>
                <c:ptCount val="1"/>
                <c:pt idx="0">
                  <c:v>1Q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Planilha1!$C$19:$C$28</c:f>
              <c:numCache>
                <c:formatCode>General</c:formatCode>
                <c:ptCount val="10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A0-4907-965D-803C5F7C516F}"/>
            </c:ext>
          </c:extLst>
        </c:ser>
        <c:ser>
          <c:idx val="2"/>
          <c:order val="2"/>
          <c:tx>
            <c:strRef>
              <c:f>Planilha1!$D$18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Planilha1!$D$19:$D$28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7A0-4907-965D-803C5F7C516F}"/>
            </c:ext>
          </c:extLst>
        </c:ser>
        <c:ser>
          <c:idx val="3"/>
          <c:order val="3"/>
          <c:tx>
            <c:strRef>
              <c:f>Planilha1!$E$18</c:f>
              <c:strCache>
                <c:ptCount val="1"/>
                <c:pt idx="0">
                  <c:v>3Q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Planilha1!$E$19:$E$28</c:f>
              <c:numCache>
                <c:formatCode>General</c:formatCode>
                <c:ptCount val="10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7A0-4907-965D-803C5F7C516F}"/>
            </c:ext>
          </c:extLst>
        </c:ser>
        <c:ser>
          <c:idx val="4"/>
          <c:order val="4"/>
          <c:tx>
            <c:strRef>
              <c:f>Planilha1!$F$18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Planilha1!$F$19:$F$28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7A0-4907-965D-803C5F7C516F}"/>
            </c:ext>
          </c:extLst>
        </c:ser>
        <c:ser>
          <c:idx val="5"/>
          <c:order val="5"/>
          <c:tx>
            <c:strRef>
              <c:f>Planilha1!$G$18</c:f>
              <c:strCache>
                <c:ptCount val="1"/>
                <c:pt idx="0">
                  <c:v>Dados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1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5"/>
            <c:marker>
              <c:spPr>
                <a:solidFill>
                  <a:schemeClr val="bg2">
                    <a:lumMod val="10000"/>
                  </a:schemeClr>
                </a:solidFill>
                <a:ln w="9525"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07A0-4907-965D-803C5F7C516F}"/>
              </c:ext>
            </c:extLst>
          </c:dPt>
          <c:dPt>
            <c:idx val="6"/>
            <c:bubble3D val="0"/>
            <c:spPr>
              <a:ln w="28575" cap="rnd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07A0-4907-965D-803C5F7C516F}"/>
              </c:ext>
            </c:extLst>
          </c:dPt>
          <c:dPt>
            <c:idx val="9"/>
            <c:bubble3D val="0"/>
            <c:spPr>
              <a:ln w="28575" cap="rnd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07A0-4907-965D-803C5F7C516F}"/>
              </c:ext>
            </c:extLst>
          </c:dPt>
          <c:val>
            <c:numRef>
              <c:f>Planilha1!$G$19:$G$28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2</c:v>
                </c:pt>
                <c:pt idx="7">
                  <c:v>1</c:v>
                </c:pt>
                <c:pt idx="8">
                  <c:v>9</c:v>
                </c:pt>
                <c:pt idx="9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7A0-4907-965D-803C5F7C5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566272"/>
        <c:axId val="266576256"/>
      </c:lineChart>
      <c:catAx>
        <c:axId val="26656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6576256"/>
        <c:crosses val="autoZero"/>
        <c:auto val="1"/>
        <c:lblAlgn val="ctr"/>
        <c:lblOffset val="100"/>
        <c:noMultiLvlLbl val="0"/>
      </c:catAx>
      <c:valAx>
        <c:axId val="2665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65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1</xdr:row>
      <xdr:rowOff>0</xdr:rowOff>
    </xdr:from>
    <xdr:to>
      <xdr:col>20</xdr:col>
      <xdr:colOff>114300</xdr:colOff>
      <xdr:row>17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789F4BC8-F91B-4B6F-9E6B-467EBCBE6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306544</xdr:colOff>
      <xdr:row>7</xdr:row>
      <xdr:rowOff>167487</xdr:rowOff>
    </xdr:from>
    <xdr:to>
      <xdr:col>19</xdr:col>
      <xdr:colOff>860847</xdr:colOff>
      <xdr:row>26</xdr:row>
      <xdr:rowOff>22099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B17C1669-1F37-47C7-B3AA-E685736A0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A4" workbookViewId="0">
      <selection activeCell="E17" sqref="E17:M21"/>
    </sheetView>
  </sheetViews>
  <sheetFormatPr defaultRowHeight="12.75" x14ac:dyDescent="0.2"/>
  <cols>
    <col min="1" max="16384" width="9.140625" style="1"/>
  </cols>
  <sheetData>
    <row r="1" spans="1:2" x14ac:dyDescent="0.2">
      <c r="A1" s="3" t="s">
        <v>0</v>
      </c>
      <c r="B1" s="4"/>
    </row>
    <row r="2" spans="1:2" x14ac:dyDescent="0.2">
      <c r="A2" s="5">
        <v>-20</v>
      </c>
      <c r="B2" s="5"/>
    </row>
    <row r="3" spans="1:2" x14ac:dyDescent="0.2">
      <c r="A3" s="5">
        <v>-19</v>
      </c>
      <c r="B3" s="5"/>
    </row>
    <row r="4" spans="1:2" x14ac:dyDescent="0.2">
      <c r="A4" s="5">
        <v>-18</v>
      </c>
      <c r="B4" s="5"/>
    </row>
    <row r="5" spans="1:2" x14ac:dyDescent="0.2">
      <c r="A5" s="5">
        <v>-17</v>
      </c>
      <c r="B5" s="5"/>
    </row>
    <row r="6" spans="1:2" x14ac:dyDescent="0.2">
      <c r="A6" s="5">
        <v>-16</v>
      </c>
      <c r="B6" s="5"/>
    </row>
    <row r="7" spans="1:2" x14ac:dyDescent="0.2">
      <c r="A7" s="5">
        <v>-15</v>
      </c>
      <c r="B7" s="5"/>
    </row>
    <row r="8" spans="1:2" x14ac:dyDescent="0.2">
      <c r="A8" s="5">
        <v>-14</v>
      </c>
      <c r="B8" s="5"/>
    </row>
    <row r="9" spans="1:2" x14ac:dyDescent="0.2">
      <c r="A9" s="5">
        <v>-13</v>
      </c>
      <c r="B9" s="5"/>
    </row>
    <row r="10" spans="1:2" x14ac:dyDescent="0.2">
      <c r="A10" s="5">
        <v>-12</v>
      </c>
      <c r="B10" s="5"/>
    </row>
    <row r="11" spans="1:2" x14ac:dyDescent="0.2">
      <c r="A11" s="5">
        <v>-11</v>
      </c>
      <c r="B11" s="5"/>
    </row>
    <row r="12" spans="1:2" x14ac:dyDescent="0.2">
      <c r="A12" s="5">
        <v>-10</v>
      </c>
      <c r="B12" s="5"/>
    </row>
    <row r="13" spans="1:2" x14ac:dyDescent="0.2">
      <c r="A13" s="5">
        <v>-9</v>
      </c>
      <c r="B13" s="5"/>
    </row>
    <row r="14" spans="1:2" x14ac:dyDescent="0.2">
      <c r="A14" s="5">
        <v>-8</v>
      </c>
      <c r="B14" s="5"/>
    </row>
    <row r="15" spans="1:2" x14ac:dyDescent="0.2">
      <c r="A15" s="5">
        <v>-7</v>
      </c>
      <c r="B15" s="5"/>
    </row>
    <row r="16" spans="1:2" x14ac:dyDescent="0.2">
      <c r="A16" s="5">
        <v>-6</v>
      </c>
      <c r="B16" s="5"/>
    </row>
    <row r="17" spans="1:13" x14ac:dyDescent="0.2">
      <c r="A17" s="5">
        <v>-5</v>
      </c>
      <c r="B17" s="5"/>
      <c r="E17" s="6" t="s">
        <v>1</v>
      </c>
      <c r="F17" s="6">
        <f ca="1">MIN(Dados!E5:F55)</f>
        <v>-20</v>
      </c>
      <c r="G17" s="42" t="s">
        <v>6</v>
      </c>
      <c r="H17" s="43"/>
      <c r="I17" s="44" t="s">
        <v>11</v>
      </c>
      <c r="J17" s="45"/>
      <c r="K17" s="45"/>
      <c r="L17" s="45"/>
      <c r="M17" s="46"/>
    </row>
    <row r="18" spans="1:13" x14ac:dyDescent="0.2">
      <c r="A18" s="5">
        <v>-4</v>
      </c>
      <c r="B18" s="5"/>
      <c r="E18" s="7" t="s">
        <v>2</v>
      </c>
      <c r="F18" s="7">
        <f ca="1">_xlfn.QUARTILE.EXC(Dados!E5:F55,1)</f>
        <v>-8</v>
      </c>
      <c r="G18" s="47" t="s">
        <v>7</v>
      </c>
      <c r="H18" s="48"/>
      <c r="I18" s="49" t="s">
        <v>12</v>
      </c>
      <c r="J18" s="50"/>
      <c r="K18" s="50"/>
      <c r="L18" s="50"/>
      <c r="M18" s="51"/>
    </row>
    <row r="19" spans="1:13" x14ac:dyDescent="0.2">
      <c r="A19" s="5">
        <v>-3</v>
      </c>
      <c r="B19" s="5"/>
      <c r="E19" s="9" t="s">
        <v>3</v>
      </c>
      <c r="F19" s="9">
        <f ca="1">AVERAGE(Dados!E5:F55)</f>
        <v>5</v>
      </c>
      <c r="G19" s="52" t="s">
        <v>8</v>
      </c>
      <c r="H19" s="53"/>
      <c r="I19" s="54" t="s">
        <v>13</v>
      </c>
      <c r="J19" s="55"/>
      <c r="K19" s="55"/>
      <c r="L19" s="55"/>
      <c r="M19" s="56"/>
    </row>
    <row r="20" spans="1:13" x14ac:dyDescent="0.2">
      <c r="A20" s="5">
        <v>-2</v>
      </c>
      <c r="B20" s="5"/>
      <c r="E20" s="8" t="s">
        <v>4</v>
      </c>
      <c r="F20" s="8">
        <f ca="1">_xlfn.QUARTILE.EXC(Dados!E5:F55,3)</f>
        <v>18</v>
      </c>
      <c r="G20" s="35" t="s">
        <v>9</v>
      </c>
      <c r="H20" s="36"/>
      <c r="I20" s="10" t="s">
        <v>14</v>
      </c>
      <c r="J20" s="10"/>
      <c r="K20" s="10"/>
      <c r="L20" s="10"/>
      <c r="M20" s="10"/>
    </row>
    <row r="21" spans="1:13" x14ac:dyDescent="0.2">
      <c r="A21" s="5">
        <v>-1</v>
      </c>
      <c r="B21" s="5"/>
      <c r="E21" s="2" t="s">
        <v>5</v>
      </c>
      <c r="F21" s="2">
        <f ca="1">MAX(Dados!E5:F55)</f>
        <v>30</v>
      </c>
      <c r="G21" s="37" t="s">
        <v>10</v>
      </c>
      <c r="H21" s="38"/>
      <c r="I21" s="39" t="s">
        <v>15</v>
      </c>
      <c r="J21" s="40"/>
      <c r="K21" s="40"/>
      <c r="L21" s="40"/>
      <c r="M21" s="41"/>
    </row>
    <row r="22" spans="1:13" x14ac:dyDescent="0.2">
      <c r="A22" s="5">
        <v>0</v>
      </c>
      <c r="B22" s="5"/>
    </row>
    <row r="23" spans="1:13" x14ac:dyDescent="0.2">
      <c r="A23" s="5">
        <v>1</v>
      </c>
      <c r="B23" s="5"/>
    </row>
    <row r="24" spans="1:13" x14ac:dyDescent="0.2">
      <c r="A24" s="5">
        <v>2</v>
      </c>
      <c r="B24" s="5"/>
    </row>
    <row r="25" spans="1:13" x14ac:dyDescent="0.2">
      <c r="A25" s="5">
        <v>3</v>
      </c>
      <c r="B25" s="5"/>
    </row>
    <row r="26" spans="1:13" x14ac:dyDescent="0.2">
      <c r="A26" s="5">
        <v>4</v>
      </c>
      <c r="B26" s="5"/>
    </row>
    <row r="27" spans="1:13" x14ac:dyDescent="0.2">
      <c r="A27" s="5">
        <v>5</v>
      </c>
      <c r="B27" s="5"/>
    </row>
    <row r="28" spans="1:13" x14ac:dyDescent="0.2">
      <c r="A28" s="5">
        <v>6</v>
      </c>
      <c r="B28" s="5"/>
    </row>
    <row r="29" spans="1:13" x14ac:dyDescent="0.2">
      <c r="A29" s="5">
        <v>7</v>
      </c>
      <c r="B29" s="5"/>
    </row>
    <row r="30" spans="1:13" x14ac:dyDescent="0.2">
      <c r="A30" s="5">
        <v>8</v>
      </c>
      <c r="B30" s="5"/>
    </row>
    <row r="31" spans="1:13" x14ac:dyDescent="0.2">
      <c r="A31" s="5">
        <v>9</v>
      </c>
      <c r="B31" s="5"/>
    </row>
    <row r="32" spans="1:13" x14ac:dyDescent="0.2">
      <c r="A32" s="5">
        <v>10</v>
      </c>
      <c r="B32" s="5"/>
    </row>
    <row r="33" spans="1:2" x14ac:dyDescent="0.2">
      <c r="A33" s="5">
        <v>11</v>
      </c>
      <c r="B33" s="5"/>
    </row>
    <row r="34" spans="1:2" x14ac:dyDescent="0.2">
      <c r="A34" s="5">
        <v>12</v>
      </c>
      <c r="B34" s="5"/>
    </row>
    <row r="35" spans="1:2" x14ac:dyDescent="0.2">
      <c r="A35" s="5">
        <v>13</v>
      </c>
      <c r="B35" s="5"/>
    </row>
    <row r="36" spans="1:2" x14ac:dyDescent="0.2">
      <c r="A36" s="5">
        <v>14</v>
      </c>
      <c r="B36" s="5"/>
    </row>
    <row r="37" spans="1:2" x14ac:dyDescent="0.2">
      <c r="A37" s="5">
        <v>15</v>
      </c>
      <c r="B37" s="5"/>
    </row>
    <row r="38" spans="1:2" x14ac:dyDescent="0.2">
      <c r="A38" s="5">
        <v>16</v>
      </c>
      <c r="B38" s="5"/>
    </row>
    <row r="39" spans="1:2" x14ac:dyDescent="0.2">
      <c r="A39" s="5">
        <v>17</v>
      </c>
      <c r="B39" s="5"/>
    </row>
    <row r="40" spans="1:2" x14ac:dyDescent="0.2">
      <c r="A40" s="5">
        <v>18</v>
      </c>
      <c r="B40" s="5"/>
    </row>
    <row r="41" spans="1:2" x14ac:dyDescent="0.2">
      <c r="A41" s="5">
        <v>19</v>
      </c>
      <c r="B41" s="5"/>
    </row>
    <row r="42" spans="1:2" x14ac:dyDescent="0.2">
      <c r="A42" s="5">
        <v>20</v>
      </c>
      <c r="B42" s="5"/>
    </row>
    <row r="43" spans="1:2" x14ac:dyDescent="0.2">
      <c r="A43" s="5">
        <v>21</v>
      </c>
      <c r="B43" s="5"/>
    </row>
    <row r="44" spans="1:2" x14ac:dyDescent="0.2">
      <c r="A44" s="5">
        <v>22</v>
      </c>
      <c r="B44" s="5"/>
    </row>
    <row r="45" spans="1:2" x14ac:dyDescent="0.2">
      <c r="A45" s="5">
        <v>23</v>
      </c>
      <c r="B45" s="5"/>
    </row>
    <row r="46" spans="1:2" x14ac:dyDescent="0.2">
      <c r="A46" s="5">
        <v>24</v>
      </c>
      <c r="B46" s="5"/>
    </row>
    <row r="47" spans="1:2" x14ac:dyDescent="0.2">
      <c r="A47" s="5">
        <v>25</v>
      </c>
      <c r="B47" s="5"/>
    </row>
    <row r="48" spans="1:2" x14ac:dyDescent="0.2">
      <c r="A48" s="5">
        <v>26</v>
      </c>
      <c r="B48" s="5"/>
    </row>
    <row r="49" spans="1:2" x14ac:dyDescent="0.2">
      <c r="A49" s="5">
        <v>27</v>
      </c>
      <c r="B49" s="5"/>
    </row>
    <row r="50" spans="1:2" x14ac:dyDescent="0.2">
      <c r="A50" s="5">
        <v>28</v>
      </c>
      <c r="B50" s="5"/>
    </row>
    <row r="51" spans="1:2" x14ac:dyDescent="0.2">
      <c r="A51" s="5">
        <v>29</v>
      </c>
      <c r="B51" s="5"/>
    </row>
    <row r="52" spans="1:2" x14ac:dyDescent="0.2">
      <c r="A52" s="5">
        <v>30</v>
      </c>
      <c r="B52" s="5"/>
    </row>
  </sheetData>
  <mergeCells count="9">
    <mergeCell ref="G20:H20"/>
    <mergeCell ref="G21:H21"/>
    <mergeCell ref="I21:M21"/>
    <mergeCell ref="G17:H17"/>
    <mergeCell ref="I17:M17"/>
    <mergeCell ref="G18:H18"/>
    <mergeCell ref="I18:M18"/>
    <mergeCell ref="G19:H19"/>
    <mergeCell ref="I19:M19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8"/>
  <sheetViews>
    <sheetView tabSelected="1" topLeftCell="D1" zoomScaleNormal="100" workbookViewId="0">
      <selection activeCell="K7" sqref="K7"/>
    </sheetView>
  </sheetViews>
  <sheetFormatPr defaultRowHeight="15" x14ac:dyDescent="0.25"/>
  <cols>
    <col min="3" max="3" width="17.140625" customWidth="1"/>
    <col min="12" max="12" width="11.28515625" customWidth="1"/>
    <col min="13" max="13" width="11.7109375" customWidth="1"/>
    <col min="15" max="15" width="12" customWidth="1"/>
    <col min="20" max="20" width="13" customWidth="1"/>
  </cols>
  <sheetData>
    <row r="2" spans="2:37" ht="15.75" x14ac:dyDescent="0.25">
      <c r="B2" s="60" t="s">
        <v>25</v>
      </c>
      <c r="C2" s="61"/>
      <c r="D2" s="69" t="s">
        <v>27</v>
      </c>
      <c r="E2" s="70"/>
      <c r="F2" s="60" t="s">
        <v>31</v>
      </c>
      <c r="G2" s="67"/>
      <c r="H2" s="67"/>
      <c r="I2" s="67"/>
      <c r="J2" s="61"/>
      <c r="K2" s="12"/>
      <c r="L2" s="59" t="s">
        <v>26</v>
      </c>
      <c r="M2" s="59"/>
      <c r="N2" s="64" t="s">
        <v>27</v>
      </c>
      <c r="O2" s="64"/>
      <c r="P2" s="13" t="s">
        <v>31</v>
      </c>
      <c r="Q2" s="13"/>
      <c r="R2" s="13"/>
      <c r="S2" s="13"/>
      <c r="T2" s="13"/>
      <c r="U2" s="12"/>
      <c r="V2" s="14" t="s">
        <v>33</v>
      </c>
      <c r="W2" s="12"/>
      <c r="X2" s="14" t="s">
        <v>34</v>
      </c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</row>
    <row r="3" spans="2:37" ht="15.75" x14ac:dyDescent="0.25">
      <c r="B3" s="15" t="s">
        <v>23</v>
      </c>
      <c r="C3" s="15">
        <f>MIN(V3:V9)</f>
        <v>2</v>
      </c>
      <c r="D3" s="65" t="s">
        <v>28</v>
      </c>
      <c r="E3" s="65"/>
      <c r="F3" s="75" t="s">
        <v>39</v>
      </c>
      <c r="G3" s="75"/>
      <c r="H3" s="75"/>
      <c r="I3" s="75"/>
      <c r="J3" s="75"/>
      <c r="K3" s="12"/>
      <c r="L3" s="15" t="s">
        <v>23</v>
      </c>
      <c r="M3" s="15">
        <f>MIN(X3:X31)</f>
        <v>2</v>
      </c>
      <c r="N3" s="65" t="s">
        <v>28</v>
      </c>
      <c r="O3" s="65"/>
      <c r="P3" s="75" t="s">
        <v>39</v>
      </c>
      <c r="Q3" s="75"/>
      <c r="R3" s="75"/>
      <c r="S3" s="75"/>
      <c r="T3" s="75"/>
      <c r="U3" s="12"/>
      <c r="V3" s="16">
        <v>2</v>
      </c>
      <c r="W3" s="12"/>
      <c r="X3" s="16">
        <v>2</v>
      </c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</row>
    <row r="4" spans="2:37" ht="15.75" x14ac:dyDescent="0.25">
      <c r="B4" s="17" t="s">
        <v>17</v>
      </c>
      <c r="C4" s="17">
        <f>_xlfn.QUARTILE.INC(V3:V9,1)</f>
        <v>3.5</v>
      </c>
      <c r="D4" s="66" t="s">
        <v>29</v>
      </c>
      <c r="E4" s="66"/>
      <c r="F4" s="76" t="s">
        <v>37</v>
      </c>
      <c r="G4" s="76"/>
      <c r="H4" s="76"/>
      <c r="I4" s="76"/>
      <c r="J4" s="76"/>
      <c r="K4" s="12"/>
      <c r="L4" s="17" t="s">
        <v>17</v>
      </c>
      <c r="M4" s="17">
        <f>_xlfn.QUARTILE.INC(X3:X31,1)</f>
        <v>9</v>
      </c>
      <c r="N4" s="66" t="s">
        <v>29</v>
      </c>
      <c r="O4" s="66"/>
      <c r="P4" s="76" t="s">
        <v>37</v>
      </c>
      <c r="Q4" s="76"/>
      <c r="R4" s="76"/>
      <c r="S4" s="76"/>
      <c r="T4" s="76"/>
      <c r="U4" s="12"/>
      <c r="V4" s="18">
        <v>3</v>
      </c>
      <c r="W4" s="12"/>
      <c r="X4" s="16">
        <v>3</v>
      </c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</row>
    <row r="5" spans="2:37" ht="15.75" x14ac:dyDescent="0.25">
      <c r="B5" s="19" t="s">
        <v>22</v>
      </c>
      <c r="C5" s="19">
        <f>MEDIAN(V3:V9)</f>
        <v>5</v>
      </c>
      <c r="D5" s="63" t="s">
        <v>30</v>
      </c>
      <c r="E5" s="63"/>
      <c r="F5" s="62" t="s">
        <v>32</v>
      </c>
      <c r="G5" s="62"/>
      <c r="H5" s="62"/>
      <c r="I5" s="62"/>
      <c r="J5" s="62"/>
      <c r="K5" s="12"/>
      <c r="L5" s="19" t="s">
        <v>22</v>
      </c>
      <c r="M5" s="19">
        <f>MEDIAN(X3:X31)</f>
        <v>16</v>
      </c>
      <c r="N5" s="63" t="s">
        <v>30</v>
      </c>
      <c r="O5" s="63"/>
      <c r="P5" s="62" t="s">
        <v>32</v>
      </c>
      <c r="Q5" s="62"/>
      <c r="R5" s="62"/>
      <c r="S5" s="62"/>
      <c r="T5" s="62"/>
      <c r="U5" s="12"/>
      <c r="V5" s="18">
        <v>4</v>
      </c>
      <c r="W5" s="12"/>
      <c r="X5" s="16">
        <v>4</v>
      </c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</row>
    <row r="6" spans="2:37" ht="15.75" x14ac:dyDescent="0.25">
      <c r="B6" s="20" t="s">
        <v>19</v>
      </c>
      <c r="C6" s="20">
        <f>_xlfn.QUARTILE.INC(V3:V9,3)</f>
        <v>6.5</v>
      </c>
      <c r="D6" s="57" t="s">
        <v>9</v>
      </c>
      <c r="E6" s="57"/>
      <c r="F6" s="68" t="s">
        <v>37</v>
      </c>
      <c r="G6" s="68"/>
      <c r="H6" s="68"/>
      <c r="I6" s="68"/>
      <c r="J6" s="68"/>
      <c r="K6" s="12"/>
      <c r="L6" s="20" t="s">
        <v>19</v>
      </c>
      <c r="M6" s="20">
        <f>_xlfn.QUARTILE.INC(X3:X31,3)</f>
        <v>23</v>
      </c>
      <c r="N6" s="57" t="s">
        <v>9</v>
      </c>
      <c r="O6" s="57"/>
      <c r="P6" s="68" t="s">
        <v>37</v>
      </c>
      <c r="Q6" s="68"/>
      <c r="R6" s="68"/>
      <c r="S6" s="68"/>
      <c r="T6" s="68"/>
      <c r="U6" s="12"/>
      <c r="V6" s="18">
        <v>5</v>
      </c>
      <c r="W6" s="12"/>
      <c r="X6" s="16">
        <v>5</v>
      </c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 spans="2:37" ht="15.75" x14ac:dyDescent="0.25">
      <c r="B7" s="21" t="s">
        <v>24</v>
      </c>
      <c r="C7" s="21">
        <f>MAX(V3:V9)</f>
        <v>8</v>
      </c>
      <c r="D7" s="58" t="s">
        <v>10</v>
      </c>
      <c r="E7" s="58"/>
      <c r="F7" s="58" t="s">
        <v>38</v>
      </c>
      <c r="G7" s="58"/>
      <c r="H7" s="58"/>
      <c r="I7" s="58"/>
      <c r="J7" s="58"/>
      <c r="K7" s="12"/>
      <c r="L7" s="21" t="s">
        <v>24</v>
      </c>
      <c r="M7" s="21">
        <f>MAX(X3:X31)</f>
        <v>30</v>
      </c>
      <c r="N7" s="58" t="s">
        <v>10</v>
      </c>
      <c r="O7" s="58"/>
      <c r="P7" s="58" t="s">
        <v>38</v>
      </c>
      <c r="Q7" s="58"/>
      <c r="R7" s="58"/>
      <c r="S7" s="58"/>
      <c r="T7" s="58"/>
      <c r="U7" s="12"/>
      <c r="V7" s="18">
        <v>6</v>
      </c>
      <c r="W7" s="12"/>
      <c r="X7" s="16">
        <v>6</v>
      </c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</row>
    <row r="8" spans="2:37" ht="15.75" x14ac:dyDescent="0.25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8">
        <v>7</v>
      </c>
      <c r="W8" s="12"/>
      <c r="X8" s="16">
        <v>7</v>
      </c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</row>
    <row r="9" spans="2:37" ht="15.75" x14ac:dyDescent="0.25">
      <c r="B9" s="73" t="s">
        <v>25</v>
      </c>
      <c r="C9" s="74"/>
      <c r="D9" s="12"/>
      <c r="E9" s="73" t="s">
        <v>26</v>
      </c>
      <c r="F9" s="74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8">
        <v>8</v>
      </c>
      <c r="W9" s="12"/>
      <c r="X9" s="16">
        <v>8</v>
      </c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</row>
    <row r="10" spans="2:37" ht="15.75" x14ac:dyDescent="0.25">
      <c r="B10" s="22" t="s">
        <v>23</v>
      </c>
      <c r="C10" s="22">
        <f>MIN(V3:V9)</f>
        <v>2</v>
      </c>
      <c r="D10" s="12"/>
      <c r="E10" s="22" t="s">
        <v>23</v>
      </c>
      <c r="F10" s="22">
        <f>MIN(X3:X31)</f>
        <v>2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6">
        <v>9</v>
      </c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</row>
    <row r="11" spans="2:37" ht="15.75" x14ac:dyDescent="0.25">
      <c r="B11" s="23" t="s">
        <v>17</v>
      </c>
      <c r="C11" s="23">
        <f>_xlfn.QUARTILE.INC(V3:V9,1)</f>
        <v>3.5</v>
      </c>
      <c r="D11" s="12"/>
      <c r="E11" s="23" t="s">
        <v>17</v>
      </c>
      <c r="F11" s="23">
        <f>_xlfn.QUARTILE.INC(X3:X31,1)</f>
        <v>9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6">
        <v>10</v>
      </c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</row>
    <row r="12" spans="2:37" ht="15.75" x14ac:dyDescent="0.25">
      <c r="B12" s="24" t="s">
        <v>22</v>
      </c>
      <c r="C12" s="24">
        <f>MEDIAN(V3:V9)</f>
        <v>5</v>
      </c>
      <c r="D12" s="12"/>
      <c r="E12" s="24" t="s">
        <v>22</v>
      </c>
      <c r="F12" s="24">
        <f>MEDIAN(X3:X31)</f>
        <v>16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6">
        <v>11</v>
      </c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</row>
    <row r="13" spans="2:37" ht="15.75" x14ac:dyDescent="0.25">
      <c r="B13" s="23" t="s">
        <v>19</v>
      </c>
      <c r="C13" s="23">
        <f>_xlfn.QUARTILE.INC(V3:V9,3)</f>
        <v>6.5</v>
      </c>
      <c r="D13" s="12"/>
      <c r="E13" s="23" t="s">
        <v>19</v>
      </c>
      <c r="F13" s="23">
        <f>_xlfn.QUARTILE.INC(X3:X31,3)</f>
        <v>23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6">
        <v>12</v>
      </c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</row>
    <row r="14" spans="2:37" ht="15.75" x14ac:dyDescent="0.25">
      <c r="B14" s="25" t="s">
        <v>24</v>
      </c>
      <c r="C14" s="25">
        <f>MAX(V3:V9)</f>
        <v>8</v>
      </c>
      <c r="D14" s="12"/>
      <c r="E14" s="25" t="s">
        <v>24</v>
      </c>
      <c r="F14" s="25">
        <f>MAX(X3:X31)</f>
        <v>30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6">
        <v>13</v>
      </c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</row>
    <row r="15" spans="2:37" ht="15.75" x14ac:dyDescent="0.2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6">
        <v>14</v>
      </c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</row>
    <row r="16" spans="2:37" ht="15.75" x14ac:dyDescent="0.2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6">
        <v>15</v>
      </c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</row>
    <row r="17" spans="1:37" ht="15.75" x14ac:dyDescent="0.2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6">
        <v>16</v>
      </c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</row>
    <row r="18" spans="1:37" ht="15.75" x14ac:dyDescent="0.25">
      <c r="B18" s="26" t="s">
        <v>16</v>
      </c>
      <c r="C18" s="26" t="s">
        <v>17</v>
      </c>
      <c r="D18" s="26" t="s">
        <v>18</v>
      </c>
      <c r="E18" s="26" t="s">
        <v>19</v>
      </c>
      <c r="F18" s="26" t="s">
        <v>20</v>
      </c>
      <c r="G18" s="26" t="s">
        <v>21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6">
        <v>17</v>
      </c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ht="15.75" x14ac:dyDescent="0.25">
      <c r="B19" s="27">
        <v>2</v>
      </c>
      <c r="C19" s="28">
        <v>3.5</v>
      </c>
      <c r="D19" s="29">
        <v>5</v>
      </c>
      <c r="E19" s="30">
        <v>6.5</v>
      </c>
      <c r="F19" s="31">
        <v>8</v>
      </c>
      <c r="G19" s="26">
        <v>8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6">
        <v>18</v>
      </c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ht="15.75" x14ac:dyDescent="0.25">
      <c r="B20" s="27">
        <v>2</v>
      </c>
      <c r="C20" s="28">
        <v>3.5</v>
      </c>
      <c r="D20" s="29">
        <v>5</v>
      </c>
      <c r="E20" s="30">
        <v>6.5</v>
      </c>
      <c r="F20" s="31">
        <v>8</v>
      </c>
      <c r="G20" s="26">
        <v>6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6">
        <v>19</v>
      </c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</row>
    <row r="21" spans="1:37" ht="15.75" x14ac:dyDescent="0.25">
      <c r="B21" s="27">
        <v>2</v>
      </c>
      <c r="C21" s="28">
        <v>3.5</v>
      </c>
      <c r="D21" s="29">
        <v>5</v>
      </c>
      <c r="E21" s="30">
        <v>6.5</v>
      </c>
      <c r="F21" s="31">
        <v>8</v>
      </c>
      <c r="G21" s="26">
        <v>3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6">
        <v>20</v>
      </c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</row>
    <row r="22" spans="1:37" ht="15.75" x14ac:dyDescent="0.25">
      <c r="B22" s="27">
        <v>2</v>
      </c>
      <c r="C22" s="28">
        <v>3.5</v>
      </c>
      <c r="D22" s="29">
        <v>5</v>
      </c>
      <c r="E22" s="30">
        <v>6.5</v>
      </c>
      <c r="F22" s="31">
        <v>8</v>
      </c>
      <c r="G22" s="26">
        <v>4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6">
        <v>21</v>
      </c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</row>
    <row r="23" spans="1:37" ht="15.75" x14ac:dyDescent="0.25">
      <c r="B23" s="27">
        <v>2</v>
      </c>
      <c r="C23" s="28">
        <v>3.5</v>
      </c>
      <c r="D23" s="29">
        <v>5</v>
      </c>
      <c r="E23" s="30">
        <v>6.5</v>
      </c>
      <c r="F23" s="31">
        <v>8</v>
      </c>
      <c r="G23" s="26">
        <v>5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6">
        <v>22</v>
      </c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</row>
    <row r="24" spans="1:37" ht="15.75" x14ac:dyDescent="0.25">
      <c r="B24" s="27">
        <v>2</v>
      </c>
      <c r="C24" s="28">
        <v>3.5</v>
      </c>
      <c r="D24" s="29">
        <v>5</v>
      </c>
      <c r="E24" s="30">
        <v>6.5</v>
      </c>
      <c r="F24" s="31">
        <v>8</v>
      </c>
      <c r="G24" s="26">
        <v>8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6">
        <v>23</v>
      </c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</row>
    <row r="25" spans="1:37" ht="15.75" x14ac:dyDescent="0.25">
      <c r="B25" s="27">
        <v>2</v>
      </c>
      <c r="C25" s="28">
        <v>3.5</v>
      </c>
      <c r="D25" s="29">
        <v>5</v>
      </c>
      <c r="E25" s="30">
        <v>6.5</v>
      </c>
      <c r="F25" s="31">
        <v>8</v>
      </c>
      <c r="G25" s="26">
        <v>2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6">
        <v>24</v>
      </c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</row>
    <row r="26" spans="1:37" ht="15.75" x14ac:dyDescent="0.25">
      <c r="B26" s="27">
        <v>2</v>
      </c>
      <c r="C26" s="28">
        <v>3.5</v>
      </c>
      <c r="D26" s="29">
        <v>5</v>
      </c>
      <c r="E26" s="30">
        <v>6.5</v>
      </c>
      <c r="F26" s="31">
        <v>8</v>
      </c>
      <c r="G26" s="26">
        <v>1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6">
        <v>25</v>
      </c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</row>
    <row r="27" spans="1:37" ht="15.75" x14ac:dyDescent="0.25">
      <c r="B27" s="27">
        <v>2</v>
      </c>
      <c r="C27" s="28">
        <v>3.5</v>
      </c>
      <c r="D27" s="29">
        <v>5</v>
      </c>
      <c r="E27" s="30">
        <v>6.5</v>
      </c>
      <c r="F27" s="31">
        <v>8</v>
      </c>
      <c r="G27" s="26">
        <v>9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6">
        <v>26</v>
      </c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</row>
    <row r="28" spans="1:37" ht="15.75" x14ac:dyDescent="0.25">
      <c r="A28" s="11"/>
      <c r="B28" s="27">
        <v>2</v>
      </c>
      <c r="C28" s="28">
        <v>3.5</v>
      </c>
      <c r="D28" s="29">
        <v>5</v>
      </c>
      <c r="E28" s="30">
        <v>6.5</v>
      </c>
      <c r="F28" s="31">
        <v>8</v>
      </c>
      <c r="G28" s="26">
        <v>5</v>
      </c>
      <c r="H28" s="12"/>
      <c r="I28" s="3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6">
        <v>27</v>
      </c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</row>
    <row r="29" spans="1:37" ht="15.75" x14ac:dyDescent="0.25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6">
        <v>28</v>
      </c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</row>
    <row r="30" spans="1:37" ht="15.75" x14ac:dyDescent="0.25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6">
        <v>29</v>
      </c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</row>
    <row r="31" spans="1:37" ht="15.75" x14ac:dyDescent="0.25">
      <c r="B31" s="12"/>
      <c r="C31" s="12"/>
      <c r="D31" s="12"/>
      <c r="E31" s="12"/>
      <c r="F31" s="12"/>
      <c r="G31" s="12"/>
      <c r="H31" s="12" t="s">
        <v>35</v>
      </c>
      <c r="I31" s="12" t="s">
        <v>36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6">
        <v>30</v>
      </c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</row>
    <row r="32" spans="1:37" ht="15.75" x14ac:dyDescent="0.25">
      <c r="B32" s="12"/>
      <c r="C32" s="12"/>
      <c r="D32" s="12"/>
      <c r="E32" s="12"/>
      <c r="F32" s="12"/>
      <c r="G32" s="12">
        <v>22</v>
      </c>
      <c r="H32" s="12">
        <f>G32-20</f>
        <v>2</v>
      </c>
      <c r="I32" s="12">
        <f>H32-1</f>
        <v>1</v>
      </c>
      <c r="J32" s="12"/>
      <c r="K32" s="12"/>
      <c r="L32" s="27"/>
      <c r="M32" s="33" t="s">
        <v>42</v>
      </c>
      <c r="N32" s="33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</row>
    <row r="33" spans="2:37" ht="15.75" x14ac:dyDescent="0.25">
      <c r="B33" s="12"/>
      <c r="C33" s="12"/>
      <c r="D33" s="12"/>
      <c r="E33" s="12"/>
      <c r="F33" s="12"/>
      <c r="G33" s="12">
        <v>23</v>
      </c>
      <c r="H33" s="12">
        <f t="shared" ref="H33:H37" si="0">G33-20</f>
        <v>3</v>
      </c>
      <c r="I33" s="12">
        <f t="shared" ref="I33:I37" si="1">H33-1</f>
        <v>2</v>
      </c>
      <c r="J33" s="12"/>
      <c r="K33" s="12"/>
      <c r="L33" s="34"/>
      <c r="M33" s="33" t="s">
        <v>44</v>
      </c>
      <c r="N33" s="33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</row>
    <row r="34" spans="2:37" ht="15.75" x14ac:dyDescent="0.25">
      <c r="B34" s="12"/>
      <c r="C34" s="12"/>
      <c r="D34" s="12"/>
      <c r="E34" s="12"/>
      <c r="F34" s="12"/>
      <c r="G34" s="12">
        <v>32</v>
      </c>
      <c r="H34" s="12">
        <f t="shared" si="0"/>
        <v>12</v>
      </c>
      <c r="I34" s="12">
        <f t="shared" si="1"/>
        <v>11</v>
      </c>
      <c r="J34" s="12"/>
      <c r="K34" s="12"/>
      <c r="L34" s="29"/>
      <c r="M34" s="71" t="s">
        <v>40</v>
      </c>
      <c r="N34" s="7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</row>
    <row r="35" spans="2:37" ht="15.75" x14ac:dyDescent="0.25">
      <c r="B35" s="12"/>
      <c r="C35" s="12"/>
      <c r="D35" s="12"/>
      <c r="E35" s="12"/>
      <c r="F35" s="12"/>
      <c r="G35" s="12">
        <v>22</v>
      </c>
      <c r="H35" s="12">
        <f t="shared" si="0"/>
        <v>2</v>
      </c>
      <c r="I35" s="12">
        <f t="shared" si="1"/>
        <v>1</v>
      </c>
      <c r="J35" s="12"/>
      <c r="K35" s="12"/>
      <c r="L35" s="30"/>
      <c r="M35" s="33" t="s">
        <v>41</v>
      </c>
      <c r="N35" s="33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</row>
    <row r="36" spans="2:37" ht="15.75" x14ac:dyDescent="0.25">
      <c r="B36" s="12"/>
      <c r="C36" s="12"/>
      <c r="D36" s="12"/>
      <c r="E36" s="12"/>
      <c r="F36" s="12"/>
      <c r="G36" s="12">
        <v>21</v>
      </c>
      <c r="H36" s="12">
        <f t="shared" si="0"/>
        <v>1</v>
      </c>
      <c r="I36" s="12">
        <f t="shared" si="1"/>
        <v>0</v>
      </c>
      <c r="J36" s="12"/>
      <c r="K36" s="12"/>
      <c r="L36" s="31"/>
      <c r="M36" s="33" t="s">
        <v>43</v>
      </c>
      <c r="N36" s="33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</row>
    <row r="37" spans="2:37" ht="15.75" x14ac:dyDescent="0.25">
      <c r="B37" s="12"/>
      <c r="C37" s="12"/>
      <c r="D37" s="12"/>
      <c r="E37" s="12"/>
      <c r="F37" s="12"/>
      <c r="G37" s="12">
        <v>19</v>
      </c>
      <c r="H37" s="12">
        <f t="shared" si="0"/>
        <v>-1</v>
      </c>
      <c r="I37" s="12">
        <f t="shared" si="1"/>
        <v>-2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</row>
    <row r="38" spans="2:37" ht="15.75" x14ac:dyDescent="0.25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</row>
    <row r="39" spans="2:37" ht="15.75" x14ac:dyDescent="0.25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</row>
    <row r="40" spans="2:37" ht="15.75" x14ac:dyDescent="0.25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</row>
    <row r="41" spans="2:37" ht="15.75" x14ac:dyDescent="0.25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</row>
    <row r="42" spans="2:37" ht="15.75" x14ac:dyDescent="0.25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</row>
    <row r="43" spans="2:37" ht="15.75" x14ac:dyDescent="0.25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</row>
    <row r="44" spans="2:37" ht="15.75" x14ac:dyDescent="0.25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</row>
    <row r="45" spans="2:37" ht="15.75" x14ac:dyDescent="0.25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</row>
    <row r="46" spans="2:37" ht="15.75" x14ac:dyDescent="0.25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</row>
    <row r="47" spans="2:37" ht="15.75" x14ac:dyDescent="0.25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</row>
    <row r="48" spans="2:37" ht="15.75" x14ac:dyDescent="0.25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</row>
    <row r="49" spans="2:37" ht="15.75" x14ac:dyDescent="0.25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</row>
    <row r="50" spans="2:37" ht="15.75" x14ac:dyDescent="0.25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</row>
    <row r="51" spans="2:37" ht="15.75" x14ac:dyDescent="0.25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</row>
    <row r="52" spans="2:37" ht="15.75" x14ac:dyDescent="0.25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</row>
    <row r="53" spans="2:37" ht="15.75" x14ac:dyDescent="0.25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</row>
    <row r="54" spans="2:37" ht="15.75" x14ac:dyDescent="0.25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</row>
    <row r="55" spans="2:37" ht="15.75" x14ac:dyDescent="0.25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</row>
    <row r="56" spans="2:37" ht="15.75" x14ac:dyDescent="0.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</row>
    <row r="57" spans="2:37" ht="15.75" x14ac:dyDescent="0.2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</row>
    <row r="58" spans="2:37" ht="15.75" x14ac:dyDescent="0.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</row>
  </sheetData>
  <mergeCells count="28">
    <mergeCell ref="M34:N34"/>
    <mergeCell ref="B9:C9"/>
    <mergeCell ref="E9:F9"/>
    <mergeCell ref="F3:J3"/>
    <mergeCell ref="F4:J4"/>
    <mergeCell ref="F2:J2"/>
    <mergeCell ref="F6:J6"/>
    <mergeCell ref="D2:E2"/>
    <mergeCell ref="D3:E3"/>
    <mergeCell ref="D4:E4"/>
    <mergeCell ref="D5:E5"/>
    <mergeCell ref="D6:E6"/>
    <mergeCell ref="P7:T7"/>
    <mergeCell ref="N6:O6"/>
    <mergeCell ref="N7:O7"/>
    <mergeCell ref="L2:M2"/>
    <mergeCell ref="B2:C2"/>
    <mergeCell ref="F5:J5"/>
    <mergeCell ref="N5:O5"/>
    <mergeCell ref="D7:E7"/>
    <mergeCell ref="F7:J7"/>
    <mergeCell ref="N2:O2"/>
    <mergeCell ref="N3:O3"/>
    <mergeCell ref="N4:O4"/>
    <mergeCell ref="P3:T3"/>
    <mergeCell ref="P4:T4"/>
    <mergeCell ref="P5:T5"/>
    <mergeCell ref="P6:T6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Planilha1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dcterms:created xsi:type="dcterms:W3CDTF">2019-10-09T14:19:34Z</dcterms:created>
  <dcterms:modified xsi:type="dcterms:W3CDTF">2019-10-19T18:42:37Z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f2dc973a-ba1d-4ac2-b5ac-c353918c15e7</vt:lpwstr>
  </property>
</Properties>
</file>