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Planejamento" sheetId="1" r:id="rId4"/>
    <sheet state="visible" name="PLN Prioridade T3 A" sheetId="2" r:id="rId5"/>
    <sheet state="visible" name="PLN Prioridade Injeção A" sheetId="3" r:id="rId6"/>
    <sheet state="hidden" name="Lista abas" sheetId="4" r:id="rId7"/>
    <sheet state="visible" name="Base pessoas" sheetId="5" r:id="rId8"/>
    <sheet state="visible" name="Horários com nome" sheetId="6" r:id="rId9"/>
    <sheet state="visible" name="Output" sheetId="7" r:id="rId10"/>
  </sheets>
  <definedNames>
    <definedName hidden="1" localSheetId="4" name="_xlnm._FilterDatabase">'Base pessoas'!$A$1:$G$14</definedName>
  </definedNames>
  <calcPr/>
</workbook>
</file>

<file path=xl/sharedStrings.xml><?xml version="1.0" encoding="utf-8"?>
<sst xmlns="http://schemas.openxmlformats.org/spreadsheetml/2006/main" count="460" uniqueCount="89">
  <si>
    <t>Horário/Máquina</t>
  </si>
  <si>
    <t>Injetora 1</t>
  </si>
  <si>
    <t>Injetora 2</t>
  </si>
  <si>
    <t>Injetora 3</t>
  </si>
  <si>
    <t>Injetora 4</t>
  </si>
  <si>
    <t>Injetora 5</t>
  </si>
  <si>
    <t>Injetora 6</t>
  </si>
  <si>
    <t>Solda US 1</t>
  </si>
  <si>
    <t>Solda US 2</t>
  </si>
  <si>
    <t>Solda US 3</t>
  </si>
  <si>
    <t>Solda US 4</t>
  </si>
  <si>
    <t>Fita 1</t>
  </si>
  <si>
    <t>Fita 2</t>
  </si>
  <si>
    <t>Vidro 1</t>
  </si>
  <si>
    <t>Vidro 2</t>
  </si>
  <si>
    <t>Vidro 3</t>
  </si>
  <si>
    <t>Vidro 4</t>
  </si>
  <si>
    <t>Almoço</t>
  </si>
  <si>
    <t>06:00 - 07:00</t>
  </si>
  <si>
    <t>07:00 - 08:00</t>
  </si>
  <si>
    <t>08:00 - 09:15</t>
  </si>
  <si>
    <t>09:15 - 10:00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</si>
  <si>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</si>
  <si>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</si>
  <si>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</si>
  <si>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</si>
  <si>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</si>
  <si>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</si>
  <si>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</si>
  <si>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</si>
  <si>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</si>
  <si>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A2</t>
  </si>
  <si>
    <t>A1</t>
  </si>
  <si>
    <t>A3</t>
  </si>
  <si>
    <t>D3</t>
  </si>
  <si>
    <t>C1</t>
  </si>
  <si>
    <t>C2</t>
  </si>
  <si>
    <t>C3</t>
  </si>
  <si>
    <t>B2</t>
  </si>
  <si>
    <t>B1</t>
  </si>
  <si>
    <t>B3</t>
  </si>
  <si>
    <t>B4</t>
  </si>
  <si>
    <t>D1</t>
  </si>
  <si>
    <t>D2</t>
  </si>
  <si>
    <t>Template Planejamento</t>
  </si>
  <si>
    <t>[PLN] Prioridade T3 A</t>
  </si>
  <si>
    <t>[PLN] Prioridade Injeção A</t>
  </si>
  <si>
    <t>Código</t>
  </si>
  <si>
    <t>Horário de entrada</t>
  </si>
  <si>
    <t>Horário de saída</t>
  </si>
  <si>
    <t>Horário de almoço</t>
  </si>
  <si>
    <t>Função principal</t>
  </si>
  <si>
    <t>Célula</t>
  </si>
  <si>
    <t>Nome</t>
  </si>
  <si>
    <t>Injetor</t>
  </si>
  <si>
    <t>Injeção</t>
  </si>
  <si>
    <t>Bianca</t>
  </si>
  <si>
    <t>Mery</t>
  </si>
  <si>
    <t>Leandro</t>
  </si>
  <si>
    <t>Leticia</t>
  </si>
  <si>
    <t>Gabriel</t>
  </si>
  <si>
    <t>João</t>
  </si>
  <si>
    <t>Ultrassom, fita e vidro</t>
  </si>
  <si>
    <t>Vino</t>
  </si>
  <si>
    <t>Nathan</t>
  </si>
  <si>
    <t>Edina</t>
  </si>
  <si>
    <t>Sandro</t>
  </si>
  <si>
    <t>Mecânica e painéis</t>
  </si>
  <si>
    <t>Processos Integrados</t>
  </si>
  <si>
    <t>Antony</t>
  </si>
  <si>
    <t>Mecânica</t>
  </si>
  <si>
    <t>Felipe</t>
  </si>
  <si>
    <t>Luiz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</si>
  <si>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</si>
  <si>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</si>
  <si>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</si>
  <si>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</si>
  <si>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</si>
  <si>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</si>
  <si>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</si>
  <si>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</si>
  <si>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</si>
  <si>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</si>
  <si>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</si>
  <si>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</si>
  <si>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</si>
  <si>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SOMA</t>
  </si>
  <si>
    <t>Seleção de aba:</t>
  </si>
  <si>
    <t>Horário/Pessoa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</si>
</sst>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/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Border="1" applyFont="1"/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5" fontId="1" numFmtId="0" xfId="0" applyFill="1" applyFont="1"/>
    <xf borderId="0" fillId="4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Fill="1" applyFont="1"/>
    <xf borderId="0" fillId="8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17</v>
      </c>
    </row>
    <row r="2">
      <c r="A2" s="2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2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2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23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 t="s">
        <v>24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 t="s">
        <v>25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 t="s">
        <v>26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 t="s">
        <v>27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2" t="s">
        <v>28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2" t="s">
        <v>29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2" t="s">
        <v>30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17</v>
      </c>
    </row>
    <row r="2">
      <c r="A2" s="2" t="s">
        <v>18</v>
      </c>
      <c r="B2" s="5" t="s">
        <v>31</v>
      </c>
      <c r="C2" s="3"/>
      <c r="D2" s="3"/>
      <c r="E2" s="3"/>
      <c r="F2" s="5" t="s">
        <v>32</v>
      </c>
      <c r="G2" s="5" t="s">
        <v>32</v>
      </c>
      <c r="H2" s="3"/>
      <c r="I2" s="3"/>
      <c r="J2" s="6" t="s">
        <v>33</v>
      </c>
      <c r="K2" s="5" t="s">
        <v>34</v>
      </c>
      <c r="L2" s="3"/>
      <c r="M2" s="3"/>
      <c r="N2" s="5" t="s">
        <v>35</v>
      </c>
      <c r="O2" s="5" t="s">
        <v>36</v>
      </c>
      <c r="P2" s="5" t="s">
        <v>37</v>
      </c>
      <c r="Q2" s="3"/>
      <c r="R2" s="3"/>
      <c r="S2" s="3"/>
      <c r="T2" s="3"/>
      <c r="U2" s="3"/>
      <c r="V2" s="3"/>
    </row>
    <row r="3">
      <c r="A3" s="2" t="s">
        <v>19</v>
      </c>
      <c r="B3" s="5" t="s">
        <v>31</v>
      </c>
      <c r="C3" s="3"/>
      <c r="D3" s="3"/>
      <c r="E3" s="3"/>
      <c r="F3" s="5" t="s">
        <v>32</v>
      </c>
      <c r="G3" s="5" t="s">
        <v>32</v>
      </c>
      <c r="H3" s="3"/>
      <c r="I3" s="3"/>
      <c r="J3" s="6" t="s">
        <v>33</v>
      </c>
      <c r="K3" s="5" t="s">
        <v>34</v>
      </c>
      <c r="L3" s="3"/>
      <c r="M3" s="3"/>
      <c r="N3" s="5" t="s">
        <v>35</v>
      </c>
      <c r="O3" s="5" t="s">
        <v>36</v>
      </c>
      <c r="P3" s="5" t="s">
        <v>37</v>
      </c>
      <c r="Q3" s="3"/>
      <c r="R3" s="3"/>
      <c r="S3" s="3"/>
      <c r="T3" s="3"/>
      <c r="U3" s="3"/>
      <c r="V3" s="3"/>
    </row>
    <row r="4">
      <c r="A4" s="2" t="s">
        <v>20</v>
      </c>
      <c r="B4" s="5" t="s">
        <v>31</v>
      </c>
      <c r="C4" s="3"/>
      <c r="D4" s="3"/>
      <c r="E4" s="3"/>
      <c r="F4" s="5" t="s">
        <v>32</v>
      </c>
      <c r="G4" s="5" t="s">
        <v>32</v>
      </c>
      <c r="H4" s="3"/>
      <c r="I4" s="3"/>
      <c r="J4" s="6" t="s">
        <v>33</v>
      </c>
      <c r="K4" s="5" t="s">
        <v>34</v>
      </c>
      <c r="L4" s="3"/>
      <c r="M4" s="3"/>
      <c r="N4" s="5" t="s">
        <v>35</v>
      </c>
      <c r="O4" s="5" t="s">
        <v>36</v>
      </c>
      <c r="P4" s="5" t="s">
        <v>37</v>
      </c>
      <c r="Q4" s="3"/>
      <c r="R4" s="3"/>
      <c r="S4" s="3"/>
      <c r="T4" s="3"/>
      <c r="U4" s="3"/>
      <c r="V4" s="3"/>
    </row>
    <row r="5">
      <c r="A5" s="4" t="s">
        <v>21</v>
      </c>
      <c r="B5" s="5" t="s">
        <v>38</v>
      </c>
      <c r="C5" s="3"/>
      <c r="D5" s="3"/>
      <c r="E5" s="3"/>
      <c r="F5" s="5" t="s">
        <v>39</v>
      </c>
      <c r="G5" s="5" t="s">
        <v>39</v>
      </c>
      <c r="H5" s="5" t="s">
        <v>32</v>
      </c>
      <c r="I5" s="5" t="s">
        <v>31</v>
      </c>
      <c r="J5" s="6" t="s">
        <v>33</v>
      </c>
      <c r="K5" s="6" t="s">
        <v>40</v>
      </c>
      <c r="L5" s="3"/>
      <c r="M5" s="3"/>
      <c r="N5" s="5" t="s">
        <v>35</v>
      </c>
      <c r="O5" s="5" t="s">
        <v>36</v>
      </c>
      <c r="P5" s="5" t="s">
        <v>37</v>
      </c>
      <c r="Q5" s="5" t="s">
        <v>41</v>
      </c>
      <c r="R5" s="3"/>
      <c r="S5" s="3"/>
      <c r="T5" s="3"/>
      <c r="U5" s="3"/>
      <c r="V5" s="3"/>
    </row>
    <row r="6">
      <c r="A6" s="4" t="s">
        <v>22</v>
      </c>
      <c r="B6" s="5" t="s">
        <v>38</v>
      </c>
      <c r="C6" s="3"/>
      <c r="D6" s="3"/>
      <c r="E6" s="3"/>
      <c r="F6" s="5" t="s">
        <v>39</v>
      </c>
      <c r="G6" s="5" t="s">
        <v>39</v>
      </c>
      <c r="H6" s="5" t="s">
        <v>32</v>
      </c>
      <c r="I6" s="5" t="s">
        <v>31</v>
      </c>
      <c r="J6" s="6" t="s">
        <v>33</v>
      </c>
      <c r="K6" s="6" t="s">
        <v>40</v>
      </c>
      <c r="L6" s="3"/>
      <c r="M6" s="3"/>
      <c r="N6" s="5" t="s">
        <v>35</v>
      </c>
      <c r="O6" s="5" t="s">
        <v>36</v>
      </c>
      <c r="P6" s="5" t="s">
        <v>37</v>
      </c>
      <c r="Q6" s="5" t="s">
        <v>41</v>
      </c>
      <c r="R6" s="3"/>
      <c r="S6" s="3"/>
      <c r="T6" s="3"/>
      <c r="U6" s="3"/>
      <c r="V6" s="3"/>
    </row>
    <row r="7">
      <c r="A7" s="4" t="s">
        <v>23</v>
      </c>
      <c r="B7" s="5" t="s">
        <v>38</v>
      </c>
      <c r="C7" s="3"/>
      <c r="D7" s="3"/>
      <c r="E7" s="3"/>
      <c r="F7" s="5" t="s">
        <v>39</v>
      </c>
      <c r="G7" s="5" t="s">
        <v>39</v>
      </c>
      <c r="H7" s="5" t="s">
        <v>32</v>
      </c>
      <c r="I7" s="5" t="s">
        <v>31</v>
      </c>
      <c r="J7" s="6" t="s">
        <v>33</v>
      </c>
      <c r="K7" s="6" t="s">
        <v>40</v>
      </c>
      <c r="L7" s="3"/>
      <c r="M7" s="3"/>
      <c r="N7" s="5"/>
      <c r="O7" s="5"/>
      <c r="P7" s="5"/>
      <c r="Q7" s="5" t="s">
        <v>41</v>
      </c>
      <c r="R7" s="5" t="s">
        <v>35</v>
      </c>
      <c r="S7" s="5" t="s">
        <v>36</v>
      </c>
      <c r="T7" s="5" t="s">
        <v>37</v>
      </c>
      <c r="U7" s="5" t="s">
        <v>34</v>
      </c>
      <c r="V7" s="3"/>
    </row>
    <row r="8">
      <c r="A8" s="4" t="s">
        <v>24</v>
      </c>
      <c r="B8" s="5" t="s">
        <v>38</v>
      </c>
      <c r="C8" s="3"/>
      <c r="D8" s="3"/>
      <c r="E8" s="3"/>
      <c r="F8" s="5" t="s">
        <v>39</v>
      </c>
      <c r="G8" s="5" t="s">
        <v>39</v>
      </c>
      <c r="H8" s="5"/>
      <c r="I8" s="5"/>
      <c r="J8" s="5"/>
      <c r="K8" s="6" t="s">
        <v>40</v>
      </c>
      <c r="L8" s="3"/>
      <c r="M8" s="3"/>
      <c r="N8" s="5" t="s">
        <v>35</v>
      </c>
      <c r="O8" s="5" t="s">
        <v>36</v>
      </c>
      <c r="P8" s="5" t="s">
        <v>37</v>
      </c>
      <c r="Q8" s="5" t="s">
        <v>41</v>
      </c>
      <c r="R8" s="5" t="s">
        <v>32</v>
      </c>
      <c r="S8" s="5" t="s">
        <v>31</v>
      </c>
      <c r="T8" s="5" t="s">
        <v>33</v>
      </c>
      <c r="U8" s="5" t="s">
        <v>42</v>
      </c>
      <c r="V8" s="3"/>
    </row>
    <row r="9">
      <c r="A9" s="4" t="s">
        <v>25</v>
      </c>
      <c r="B9" s="5" t="s">
        <v>31</v>
      </c>
      <c r="C9" s="3"/>
      <c r="D9" s="3"/>
      <c r="E9" s="3"/>
      <c r="F9" s="5" t="s">
        <v>32</v>
      </c>
      <c r="G9" s="5" t="s">
        <v>32</v>
      </c>
      <c r="H9" s="5"/>
      <c r="I9" s="5"/>
      <c r="J9" s="6" t="s">
        <v>33</v>
      </c>
      <c r="K9" s="3"/>
      <c r="L9" s="3"/>
      <c r="M9" s="3"/>
      <c r="N9" s="5" t="s">
        <v>35</v>
      </c>
      <c r="O9" s="5" t="s">
        <v>36</v>
      </c>
      <c r="P9" s="5" t="s">
        <v>37</v>
      </c>
      <c r="Q9" s="3"/>
      <c r="R9" s="5" t="s">
        <v>39</v>
      </c>
      <c r="S9" s="5" t="s">
        <v>38</v>
      </c>
      <c r="T9" s="5" t="s">
        <v>40</v>
      </c>
      <c r="U9" s="5" t="s">
        <v>41</v>
      </c>
      <c r="V9" s="5" t="s">
        <v>43</v>
      </c>
    </row>
    <row r="10">
      <c r="A10" s="4" t="s">
        <v>26</v>
      </c>
      <c r="B10" s="5" t="s">
        <v>31</v>
      </c>
      <c r="C10" s="3"/>
      <c r="D10" s="3"/>
      <c r="E10" s="3"/>
      <c r="F10" s="5" t="s">
        <v>32</v>
      </c>
      <c r="G10" s="5" t="s">
        <v>32</v>
      </c>
      <c r="H10" s="5" t="s">
        <v>39</v>
      </c>
      <c r="I10" s="5" t="s">
        <v>38</v>
      </c>
      <c r="J10" s="6" t="s">
        <v>33</v>
      </c>
      <c r="K10" s="6" t="s">
        <v>40</v>
      </c>
      <c r="L10" s="3"/>
      <c r="M10" s="3"/>
      <c r="N10" s="5" t="s">
        <v>35</v>
      </c>
      <c r="O10" s="5" t="s">
        <v>36</v>
      </c>
      <c r="P10" s="5" t="s">
        <v>37</v>
      </c>
      <c r="Q10" s="5" t="s">
        <v>41</v>
      </c>
      <c r="R10" s="3"/>
      <c r="S10" s="3"/>
      <c r="T10" s="3"/>
      <c r="U10" s="3"/>
      <c r="V10" s="3"/>
    </row>
    <row r="11">
      <c r="A11" s="4" t="s">
        <v>27</v>
      </c>
      <c r="B11" s="5" t="s">
        <v>31</v>
      </c>
      <c r="C11" s="3"/>
      <c r="D11" s="3"/>
      <c r="E11" s="3"/>
      <c r="F11" s="5" t="s">
        <v>32</v>
      </c>
      <c r="G11" s="5" t="s">
        <v>32</v>
      </c>
      <c r="H11" s="5" t="s">
        <v>39</v>
      </c>
      <c r="I11" s="5" t="s">
        <v>38</v>
      </c>
      <c r="J11" s="6" t="s">
        <v>33</v>
      </c>
      <c r="K11" s="6" t="s">
        <v>40</v>
      </c>
      <c r="L11" s="3"/>
      <c r="M11" s="3"/>
      <c r="N11" s="5" t="s">
        <v>35</v>
      </c>
      <c r="O11" s="5" t="s">
        <v>36</v>
      </c>
      <c r="P11" s="5" t="s">
        <v>37</v>
      </c>
      <c r="Q11" s="5" t="s">
        <v>41</v>
      </c>
      <c r="R11" s="3"/>
      <c r="S11" s="3"/>
      <c r="T11" s="3"/>
      <c r="U11" s="3"/>
      <c r="V11" s="3"/>
    </row>
    <row r="12">
      <c r="A12" s="2" t="s">
        <v>28</v>
      </c>
      <c r="B12" s="5" t="s">
        <v>38</v>
      </c>
      <c r="C12" s="3"/>
      <c r="D12" s="3"/>
      <c r="E12" s="3"/>
      <c r="F12" s="5" t="s">
        <v>39</v>
      </c>
      <c r="G12" s="5" t="s">
        <v>39</v>
      </c>
      <c r="H12" s="5"/>
      <c r="I12" s="3"/>
      <c r="J12" s="3"/>
      <c r="K12" s="3"/>
      <c r="L12" s="3"/>
      <c r="M12" s="3"/>
      <c r="N12" s="3"/>
      <c r="O12" s="3"/>
      <c r="P12" s="6" t="s">
        <v>40</v>
      </c>
      <c r="Q12" s="5" t="s">
        <v>41</v>
      </c>
      <c r="R12" s="3"/>
      <c r="S12" s="3"/>
      <c r="T12" s="3"/>
      <c r="U12" s="3"/>
      <c r="V12" s="3"/>
    </row>
    <row r="13">
      <c r="A13" s="2" t="s">
        <v>29</v>
      </c>
      <c r="B13" s="5" t="s">
        <v>38</v>
      </c>
      <c r="C13" s="3"/>
      <c r="D13" s="3"/>
      <c r="E13" s="3"/>
      <c r="F13" s="5" t="s">
        <v>39</v>
      </c>
      <c r="G13" s="5" t="s">
        <v>39</v>
      </c>
      <c r="H13" s="5"/>
      <c r="I13" s="3"/>
      <c r="J13" s="3"/>
      <c r="K13" s="3"/>
      <c r="L13" s="3"/>
      <c r="M13" s="3"/>
      <c r="N13" s="3"/>
      <c r="O13" s="3"/>
      <c r="P13" s="6" t="s">
        <v>40</v>
      </c>
      <c r="Q13" s="5" t="s">
        <v>41</v>
      </c>
      <c r="R13" s="3"/>
      <c r="S13" s="3"/>
      <c r="T13" s="3"/>
      <c r="U13" s="3"/>
      <c r="V13" s="3"/>
    </row>
    <row r="14">
      <c r="A14" s="2" t="s">
        <v>30</v>
      </c>
      <c r="B14" s="5" t="s">
        <v>38</v>
      </c>
      <c r="C14" s="3"/>
      <c r="D14" s="3"/>
      <c r="E14" s="3"/>
      <c r="F14" s="5" t="s">
        <v>39</v>
      </c>
      <c r="G14" s="5" t="s">
        <v>39</v>
      </c>
      <c r="H14" s="5"/>
      <c r="I14" s="3"/>
      <c r="J14" s="3"/>
      <c r="K14" s="3"/>
      <c r="L14" s="3"/>
      <c r="M14" s="3"/>
      <c r="N14" s="3"/>
      <c r="O14" s="3"/>
      <c r="P14" s="6" t="s">
        <v>40</v>
      </c>
      <c r="Q14" s="5" t="s">
        <v>41</v>
      </c>
      <c r="R14" s="3"/>
      <c r="S14" s="3"/>
      <c r="T14" s="3"/>
      <c r="U14" s="3"/>
      <c r="V14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1" t="s">
        <v>17</v>
      </c>
      <c r="V1" s="1" t="s">
        <v>17</v>
      </c>
    </row>
    <row r="2">
      <c r="A2" s="2" t="s">
        <v>18</v>
      </c>
      <c r="B2" s="5" t="s">
        <v>31</v>
      </c>
      <c r="C2" s="6" t="s">
        <v>33</v>
      </c>
      <c r="D2" s="5" t="s">
        <v>35</v>
      </c>
      <c r="E2" s="5" t="s">
        <v>36</v>
      </c>
      <c r="F2" s="5" t="s">
        <v>32</v>
      </c>
      <c r="G2" s="5" t="s">
        <v>32</v>
      </c>
      <c r="H2" s="3"/>
      <c r="I2" s="3"/>
      <c r="J2" s="3"/>
      <c r="K2" s="5" t="s">
        <v>37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2" t="s">
        <v>19</v>
      </c>
      <c r="B3" s="5" t="s">
        <v>31</v>
      </c>
      <c r="C3" s="6" t="s">
        <v>33</v>
      </c>
      <c r="D3" s="5" t="s">
        <v>35</v>
      </c>
      <c r="E3" s="5" t="s">
        <v>36</v>
      </c>
      <c r="F3" s="5" t="s">
        <v>32</v>
      </c>
      <c r="G3" s="5" t="s">
        <v>32</v>
      </c>
      <c r="H3" s="3"/>
      <c r="I3" s="3"/>
      <c r="J3" s="3"/>
      <c r="K3" s="5" t="s">
        <v>37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2" t="s">
        <v>20</v>
      </c>
      <c r="B4" s="5" t="s">
        <v>31</v>
      </c>
      <c r="C4" s="6" t="s">
        <v>33</v>
      </c>
      <c r="D4" s="5" t="s">
        <v>35</v>
      </c>
      <c r="E4" s="5" t="s">
        <v>36</v>
      </c>
      <c r="F4" s="5" t="s">
        <v>32</v>
      </c>
      <c r="G4" s="5" t="s">
        <v>32</v>
      </c>
      <c r="H4" s="3"/>
      <c r="I4" s="3"/>
      <c r="J4" s="3"/>
      <c r="K4" s="5" t="s">
        <v>37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 t="s">
        <v>21</v>
      </c>
      <c r="B5" s="5" t="s">
        <v>38</v>
      </c>
      <c r="C5" s="5" t="s">
        <v>40</v>
      </c>
      <c r="D5" s="5" t="s">
        <v>41</v>
      </c>
      <c r="E5" s="5" t="s">
        <v>36</v>
      </c>
      <c r="F5" s="5" t="s">
        <v>39</v>
      </c>
      <c r="G5" s="5" t="s">
        <v>39</v>
      </c>
      <c r="H5" s="5" t="s">
        <v>32</v>
      </c>
      <c r="I5" s="5" t="s">
        <v>31</v>
      </c>
      <c r="J5" s="6" t="s">
        <v>33</v>
      </c>
      <c r="K5" s="5" t="s">
        <v>37</v>
      </c>
      <c r="L5" s="5" t="s">
        <v>35</v>
      </c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 t="s">
        <v>22</v>
      </c>
      <c r="B6" s="5" t="s">
        <v>38</v>
      </c>
      <c r="C6" s="6" t="s">
        <v>40</v>
      </c>
      <c r="D6" s="5" t="s">
        <v>41</v>
      </c>
      <c r="E6" s="3" t="s">
        <v>36</v>
      </c>
      <c r="F6" s="5" t="s">
        <v>39</v>
      </c>
      <c r="G6" s="5" t="s">
        <v>39</v>
      </c>
      <c r="H6" s="5" t="s">
        <v>32</v>
      </c>
      <c r="I6" s="5" t="s">
        <v>31</v>
      </c>
      <c r="J6" s="6" t="s">
        <v>33</v>
      </c>
      <c r="K6" s="5" t="s">
        <v>37</v>
      </c>
      <c r="L6" s="5" t="s">
        <v>35</v>
      </c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 t="s">
        <v>23</v>
      </c>
      <c r="B7" s="5" t="s">
        <v>38</v>
      </c>
      <c r="C7" s="6" t="s">
        <v>40</v>
      </c>
      <c r="D7" s="5" t="s">
        <v>41</v>
      </c>
      <c r="E7" s="5" t="s">
        <v>43</v>
      </c>
      <c r="F7" s="5" t="s">
        <v>39</v>
      </c>
      <c r="G7" s="5" t="s">
        <v>39</v>
      </c>
      <c r="H7" s="5" t="s">
        <v>32</v>
      </c>
      <c r="I7" s="5" t="s">
        <v>31</v>
      </c>
      <c r="J7" s="6" t="s">
        <v>33</v>
      </c>
      <c r="K7" s="5"/>
      <c r="L7" s="3"/>
      <c r="M7" s="3"/>
      <c r="N7" s="3"/>
      <c r="O7" s="3"/>
      <c r="P7" s="3"/>
      <c r="Q7" s="3"/>
      <c r="R7" s="5" t="s">
        <v>35</v>
      </c>
      <c r="S7" s="5" t="s">
        <v>36</v>
      </c>
      <c r="T7" s="5" t="s">
        <v>37</v>
      </c>
      <c r="U7" s="5" t="s">
        <v>34</v>
      </c>
      <c r="V7" s="3"/>
    </row>
    <row r="8">
      <c r="A8" s="4" t="s">
        <v>24</v>
      </c>
      <c r="B8" s="5" t="s">
        <v>38</v>
      </c>
      <c r="C8" s="6" t="s">
        <v>40</v>
      </c>
      <c r="D8" s="5" t="s">
        <v>41</v>
      </c>
      <c r="E8" s="3" t="s">
        <v>36</v>
      </c>
      <c r="F8" s="5" t="s">
        <v>39</v>
      </c>
      <c r="G8" s="5" t="s">
        <v>39</v>
      </c>
      <c r="H8" s="5"/>
      <c r="I8" s="5"/>
      <c r="J8" s="5"/>
      <c r="K8" s="5" t="s">
        <v>37</v>
      </c>
      <c r="L8" s="5" t="s">
        <v>35</v>
      </c>
      <c r="M8" s="3"/>
      <c r="N8" s="3"/>
      <c r="O8" s="3"/>
      <c r="P8" s="3"/>
      <c r="Q8" s="3"/>
      <c r="R8" s="5" t="s">
        <v>32</v>
      </c>
      <c r="S8" s="5" t="s">
        <v>31</v>
      </c>
      <c r="T8" s="5" t="s">
        <v>33</v>
      </c>
      <c r="U8" s="5" t="s">
        <v>42</v>
      </c>
      <c r="V8" s="3"/>
    </row>
    <row r="9">
      <c r="A9" s="4" t="s">
        <v>25</v>
      </c>
      <c r="B9" s="5" t="s">
        <v>31</v>
      </c>
      <c r="C9" s="6" t="s">
        <v>33</v>
      </c>
      <c r="D9" s="5" t="s">
        <v>35</v>
      </c>
      <c r="E9" s="6" t="s">
        <v>36</v>
      </c>
      <c r="F9" s="5" t="s">
        <v>32</v>
      </c>
      <c r="G9" s="5" t="s">
        <v>32</v>
      </c>
      <c r="H9" s="5"/>
      <c r="I9" s="5"/>
      <c r="J9" s="5"/>
      <c r="K9" s="5" t="s">
        <v>37</v>
      </c>
      <c r="L9" s="5" t="s">
        <v>35</v>
      </c>
      <c r="M9" s="3"/>
      <c r="N9" s="3"/>
      <c r="O9" s="3"/>
      <c r="P9" s="3"/>
      <c r="Q9" s="3"/>
      <c r="R9" s="5" t="s">
        <v>39</v>
      </c>
      <c r="S9" s="5" t="s">
        <v>38</v>
      </c>
      <c r="T9" s="5" t="s">
        <v>40</v>
      </c>
      <c r="U9" s="5" t="s">
        <v>41</v>
      </c>
      <c r="V9" s="5" t="s">
        <v>43</v>
      </c>
    </row>
    <row r="10">
      <c r="A10" s="4" t="s">
        <v>26</v>
      </c>
      <c r="B10" s="5" t="s">
        <v>31</v>
      </c>
      <c r="C10" s="6" t="s">
        <v>33</v>
      </c>
      <c r="D10" s="5" t="s">
        <v>35</v>
      </c>
      <c r="E10" s="6" t="s">
        <v>36</v>
      </c>
      <c r="F10" s="5" t="s">
        <v>32</v>
      </c>
      <c r="G10" s="5" t="s">
        <v>32</v>
      </c>
      <c r="H10" s="5" t="s">
        <v>39</v>
      </c>
      <c r="I10" s="5" t="s">
        <v>38</v>
      </c>
      <c r="J10" s="6" t="s">
        <v>40</v>
      </c>
      <c r="K10" s="5" t="s">
        <v>41</v>
      </c>
      <c r="L10" s="5" t="s">
        <v>37</v>
      </c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 t="s">
        <v>27</v>
      </c>
      <c r="B11" s="5" t="s">
        <v>31</v>
      </c>
      <c r="C11" s="6" t="s">
        <v>33</v>
      </c>
      <c r="D11" s="5" t="s">
        <v>35</v>
      </c>
      <c r="E11" s="5" t="s">
        <v>36</v>
      </c>
      <c r="F11" s="5" t="s">
        <v>32</v>
      </c>
      <c r="G11" s="5" t="s">
        <v>32</v>
      </c>
      <c r="H11" s="5" t="s">
        <v>39</v>
      </c>
      <c r="I11" s="5" t="s">
        <v>38</v>
      </c>
      <c r="J11" s="6" t="s">
        <v>40</v>
      </c>
      <c r="K11" s="5" t="s">
        <v>41</v>
      </c>
      <c r="L11" s="5" t="s">
        <v>37</v>
      </c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2" t="s">
        <v>28</v>
      </c>
      <c r="B12" s="5" t="s">
        <v>38</v>
      </c>
      <c r="C12" s="6" t="s">
        <v>40</v>
      </c>
      <c r="D12" s="5" t="s">
        <v>41</v>
      </c>
      <c r="E12" s="5" t="s">
        <v>43</v>
      </c>
      <c r="F12" s="5" t="s">
        <v>39</v>
      </c>
      <c r="G12" s="5" t="s">
        <v>39</v>
      </c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2" t="s">
        <v>29</v>
      </c>
      <c r="B13" s="5" t="s">
        <v>38</v>
      </c>
      <c r="C13" s="6" t="s">
        <v>40</v>
      </c>
      <c r="D13" s="5" t="s">
        <v>41</v>
      </c>
      <c r="E13" s="5" t="s">
        <v>43</v>
      </c>
      <c r="F13" s="5" t="s">
        <v>39</v>
      </c>
      <c r="G13" s="5" t="s">
        <v>39</v>
      </c>
      <c r="H13" s="5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2" t="s">
        <v>30</v>
      </c>
      <c r="B14" s="5" t="s">
        <v>38</v>
      </c>
      <c r="C14" s="6" t="s">
        <v>40</v>
      </c>
      <c r="D14" s="5" t="s">
        <v>41</v>
      </c>
      <c r="E14" s="5" t="s">
        <v>43</v>
      </c>
      <c r="F14" s="5" t="s">
        <v>39</v>
      </c>
      <c r="G14" s="5" t="s">
        <v>39</v>
      </c>
      <c r="H14" s="5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44</v>
      </c>
    </row>
    <row r="2">
      <c r="A2" s="7" t="s">
        <v>45</v>
      </c>
    </row>
    <row r="3">
      <c r="A3" s="7" t="s">
        <v>46</v>
      </c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3" max="3" width="13.38"/>
    <col customWidth="1" min="4" max="4" width="14.63"/>
    <col customWidth="1" min="5" max="5" width="19.0"/>
    <col customWidth="1" hidden="1" min="6" max="6" width="17.13"/>
    <col customWidth="1" min="7" max="7" width="21.88"/>
  </cols>
  <sheetData>
    <row r="1">
      <c r="A1" s="7" t="s">
        <v>47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</row>
    <row r="2">
      <c r="A2" s="7" t="s">
        <v>32</v>
      </c>
      <c r="B2" s="9">
        <v>0.25</v>
      </c>
      <c r="C2" s="10" t="str">
        <f t="shared" ref="C2:C14" si="1">TEXT(N(B2)+0.417,"hh:mm")</f>
        <v>16:00</v>
      </c>
      <c r="D2" s="9">
        <v>0.5</v>
      </c>
      <c r="E2" s="7" t="s">
        <v>54</v>
      </c>
      <c r="F2" s="7" t="s">
        <v>55</v>
      </c>
      <c r="G2" s="7" t="s">
        <v>56</v>
      </c>
    </row>
    <row r="3">
      <c r="A3" s="7" t="s">
        <v>31</v>
      </c>
      <c r="B3" s="9">
        <v>0.25</v>
      </c>
      <c r="C3" s="10" t="str">
        <f t="shared" si="1"/>
        <v>16:00</v>
      </c>
      <c r="D3" s="9">
        <v>0.5</v>
      </c>
      <c r="E3" s="7" t="s">
        <v>54</v>
      </c>
      <c r="F3" s="7" t="s">
        <v>55</v>
      </c>
      <c r="G3" s="7" t="s">
        <v>57</v>
      </c>
    </row>
    <row r="4">
      <c r="A4" s="7" t="s">
        <v>33</v>
      </c>
      <c r="B4" s="9">
        <v>0.25</v>
      </c>
      <c r="C4" s="10" t="str">
        <f t="shared" si="1"/>
        <v>16:00</v>
      </c>
      <c r="D4" s="9">
        <v>0.5</v>
      </c>
      <c r="E4" s="7" t="s">
        <v>54</v>
      </c>
      <c r="F4" s="7" t="s">
        <v>55</v>
      </c>
      <c r="G4" s="7" t="s">
        <v>58</v>
      </c>
    </row>
    <row r="5">
      <c r="A5" s="7" t="s">
        <v>39</v>
      </c>
      <c r="B5" s="9">
        <v>0.375</v>
      </c>
      <c r="C5" s="10" t="str">
        <f t="shared" si="1"/>
        <v>19:00</v>
      </c>
      <c r="D5" s="9">
        <v>0.5416666666666666</v>
      </c>
      <c r="E5" s="7" t="s">
        <v>54</v>
      </c>
      <c r="F5" s="7" t="s">
        <v>55</v>
      </c>
      <c r="G5" s="7" t="s">
        <v>59</v>
      </c>
    </row>
    <row r="6">
      <c r="A6" s="7" t="s">
        <v>38</v>
      </c>
      <c r="B6" s="9">
        <v>0.375</v>
      </c>
      <c r="C6" s="10" t="str">
        <f t="shared" si="1"/>
        <v>19:00</v>
      </c>
      <c r="D6" s="9">
        <v>0.5416666666666666</v>
      </c>
      <c r="E6" s="7" t="s">
        <v>54</v>
      </c>
      <c r="F6" s="7" t="s">
        <v>55</v>
      </c>
      <c r="G6" s="7" t="s">
        <v>60</v>
      </c>
    </row>
    <row r="7">
      <c r="A7" s="7" t="s">
        <v>40</v>
      </c>
      <c r="B7" s="9">
        <v>0.375</v>
      </c>
      <c r="C7" s="10" t="str">
        <f t="shared" si="1"/>
        <v>19:00</v>
      </c>
      <c r="D7" s="9">
        <v>0.5416666666666666</v>
      </c>
      <c r="E7" s="7" t="s">
        <v>54</v>
      </c>
      <c r="F7" s="7" t="s">
        <v>55</v>
      </c>
      <c r="G7" s="7" t="s">
        <v>61</v>
      </c>
    </row>
    <row r="8">
      <c r="A8" s="7" t="s">
        <v>41</v>
      </c>
      <c r="B8" s="9">
        <v>0.375</v>
      </c>
      <c r="C8" s="10" t="str">
        <f t="shared" si="1"/>
        <v>19:00</v>
      </c>
      <c r="D8" s="9">
        <v>0.5416666666666666</v>
      </c>
      <c r="E8" s="7" t="s">
        <v>62</v>
      </c>
      <c r="F8" s="7" t="s">
        <v>55</v>
      </c>
      <c r="G8" s="7" t="s">
        <v>63</v>
      </c>
    </row>
    <row r="9">
      <c r="A9" s="7" t="s">
        <v>35</v>
      </c>
      <c r="B9" s="9">
        <v>0.25</v>
      </c>
      <c r="C9" s="10" t="str">
        <f t="shared" si="1"/>
        <v>16:00</v>
      </c>
      <c r="D9" s="9">
        <v>0.4583333333333333</v>
      </c>
      <c r="E9" s="7" t="s">
        <v>62</v>
      </c>
      <c r="F9" s="7" t="s">
        <v>55</v>
      </c>
      <c r="G9" s="7" t="s">
        <v>64</v>
      </c>
      <c r="H9" s="11"/>
    </row>
    <row r="10">
      <c r="A10" s="7" t="s">
        <v>36</v>
      </c>
      <c r="B10" s="9">
        <v>0.25</v>
      </c>
      <c r="C10" s="10" t="str">
        <f t="shared" si="1"/>
        <v>16:00</v>
      </c>
      <c r="D10" s="9">
        <v>0.4583333333333333</v>
      </c>
      <c r="E10" s="7" t="s">
        <v>62</v>
      </c>
      <c r="F10" s="7" t="s">
        <v>55</v>
      </c>
      <c r="G10" s="7" t="s">
        <v>65</v>
      </c>
    </row>
    <row r="11">
      <c r="A11" s="7" t="s">
        <v>37</v>
      </c>
      <c r="B11" s="9">
        <v>0.25</v>
      </c>
      <c r="C11" s="10" t="str">
        <f t="shared" si="1"/>
        <v>16:00</v>
      </c>
      <c r="D11" s="9">
        <v>0.4583333333333333</v>
      </c>
      <c r="E11" s="7" t="s">
        <v>62</v>
      </c>
      <c r="F11" s="7" t="s">
        <v>55</v>
      </c>
      <c r="G11" s="7" t="s">
        <v>66</v>
      </c>
    </row>
    <row r="12">
      <c r="A12" s="7" t="s">
        <v>42</v>
      </c>
      <c r="B12" s="9">
        <v>0.3333333333333333</v>
      </c>
      <c r="C12" s="10" t="str">
        <f t="shared" si="1"/>
        <v>18:00</v>
      </c>
      <c r="D12" s="9">
        <v>0.5</v>
      </c>
      <c r="E12" s="7" t="s">
        <v>67</v>
      </c>
      <c r="F12" s="7" t="s">
        <v>68</v>
      </c>
      <c r="G12" s="7" t="s">
        <v>69</v>
      </c>
    </row>
    <row r="13">
      <c r="A13" s="7" t="s">
        <v>43</v>
      </c>
      <c r="B13" s="9">
        <v>0.375</v>
      </c>
      <c r="C13" s="10" t="str">
        <f t="shared" si="1"/>
        <v>19:00</v>
      </c>
      <c r="D13" s="9">
        <v>0.5416666666666666</v>
      </c>
      <c r="E13" s="7" t="s">
        <v>70</v>
      </c>
      <c r="F13" s="7" t="s">
        <v>68</v>
      </c>
      <c r="G13" s="7" t="s">
        <v>71</v>
      </c>
    </row>
    <row r="14">
      <c r="A14" s="7" t="s">
        <v>34</v>
      </c>
      <c r="B14" s="9">
        <v>0.25</v>
      </c>
      <c r="C14" s="10" t="str">
        <f t="shared" si="1"/>
        <v>16:00</v>
      </c>
      <c r="D14" s="9">
        <v>0.4583333333333333</v>
      </c>
      <c r="E14" s="7" t="s">
        <v>70</v>
      </c>
      <c r="F14" s="7" t="s">
        <v>68</v>
      </c>
      <c r="G14" s="7" t="s">
        <v>72</v>
      </c>
    </row>
  </sheetData>
  <autoFilter ref="$A$1:$G$14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12" width="15.13"/>
    <col customWidth="1" min="13" max="13" width="11.5"/>
    <col customWidth="1" min="14" max="14" width="12.0"/>
    <col customWidth="1" min="15" max="15" width="11.5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17</v>
      </c>
      <c r="T1" s="7" t="s">
        <v>17</v>
      </c>
      <c r="U1" s="7" t="s">
        <v>17</v>
      </c>
      <c r="V1" s="7" t="s">
        <v>17</v>
      </c>
    </row>
    <row r="2">
      <c r="A2" s="12" t="s">
        <v>73</v>
      </c>
      <c r="B2" s="13" t="str">
        <f>IFERROR(VLOOKUP(INDIRECT(Output!$B$1 &amp; "!"&amp;ADDRESS(ROW(),COLUMN())),'Base pessoas'!$A$2:$G998,7,0),"")</f>
        <v>Mery</v>
      </c>
      <c r="C2" s="13" t="str">
        <f>IFERROR(VLOOKUP(INDIRECT(Output!$B$1 &amp; "!"&amp;ADDRESS(ROW(),COLUMN())),'Base pessoas'!$A$2:$G998,7,0),"")</f>
        <v>Leandro</v>
      </c>
      <c r="D2" s="13" t="str">
        <f>IFERROR(VLOOKUP(INDIRECT(Output!$B$1 &amp; "!"&amp;ADDRESS(ROW(),COLUMN())),'Base pessoas'!$A$2:$G998,7,0),"")</f>
        <v>Nathan</v>
      </c>
      <c r="E2" s="13" t="str">
        <f>IFERROR(VLOOKUP(INDIRECT(Output!$B$1 &amp; "!"&amp;ADDRESS(ROW(),COLUMN())),'Base pessoas'!$A$2:$G998,7,0),"")</f>
        <v>Edina</v>
      </c>
      <c r="F2" s="13" t="str">
        <f>IFERROR(VLOOKUP(INDIRECT(Output!$B$1 &amp; "!"&amp;ADDRESS(ROW(),COLUMN())),'Base pessoas'!$A$2:$G998,7,0),"")</f>
        <v>Bianca</v>
      </c>
      <c r="G2" s="13" t="str">
        <f>IFERROR(VLOOKUP(INDIRECT(Output!$B$1 &amp; "!"&amp;ADDRESS(ROW(),COLUMN())),'Base pessoas'!$A$2:$G998,7,0),"")</f>
        <v>Bianca</v>
      </c>
      <c r="H2" s="13" t="str">
        <f>IFERROR(VLOOKUP(INDIRECT(Output!$B$1 &amp; "!"&amp;ADDRESS(ROW(),COLUMN())),'Base pessoas'!$A$2:$G998,7,0),"")</f>
        <v/>
      </c>
      <c r="I2" s="13" t="str">
        <f>IFERROR(VLOOKUP(INDIRECT(Output!$B$1 &amp; "!"&amp;ADDRESS(ROW(),COLUMN())),'Base pessoas'!$A$2:$G998,7,0),"")</f>
        <v/>
      </c>
      <c r="J2" s="13" t="str">
        <f>IFERROR(VLOOKUP(INDIRECT(Output!$B$1 &amp; "!"&amp;ADDRESS(ROW(),COLUMN())),'Base pessoas'!$A$2:$G998,7,0),"")</f>
        <v/>
      </c>
      <c r="K2" s="13" t="str">
        <f>IFERROR(VLOOKUP(INDIRECT(Output!$B$1 &amp; "!"&amp;ADDRESS(ROW(),COLUMN())),'Base pessoas'!$A$2:$G998,7,0),"")</f>
        <v>Sandro</v>
      </c>
      <c r="L2" s="13" t="str">
        <f>IFERROR(VLOOKUP(INDIRECT(Output!$B$1 &amp; "!"&amp;ADDRESS(ROW(),COLUMN())),'Base pessoas'!$A$2:$G998,7,0),"")</f>
        <v/>
      </c>
      <c r="M2" s="13" t="str">
        <f>IFERROR(VLOOKUP(INDIRECT(Output!$B$1 &amp; "!"&amp;ADDRESS(ROW(),COLUMN())),'Base pessoas'!$A$2:$G998,7,0),"")</f>
        <v/>
      </c>
      <c r="N2" s="13" t="str">
        <f>IFERROR(VLOOKUP(INDIRECT(Output!$B$1 &amp; "!"&amp;ADDRESS(ROW(),COLUMN())),'Base pessoas'!$A$2:$G998,7,0),"")</f>
        <v/>
      </c>
      <c r="O2" s="13" t="str">
        <f>IFERROR(VLOOKUP(INDIRECT(Output!$B$1 &amp; "!"&amp;ADDRESS(ROW(),COLUMN())),'Base pessoas'!$A$2:$G998,7,0),"")</f>
        <v/>
      </c>
      <c r="P2" s="13" t="str">
        <f>IFERROR(VLOOKUP(INDIRECT(Output!$B$1 &amp; "!"&amp;ADDRESS(ROW(),COLUMN())),'Base pessoas'!$A$2:$G998,7,0),"")</f>
        <v/>
      </c>
      <c r="Q2" s="13" t="str">
        <f>IFERROR(VLOOKUP(INDIRECT(Output!$B$1 &amp; "!"&amp;ADDRESS(ROW(),COLUMN())),'Base pessoas'!$A$2:$G998,7,0),"")</f>
        <v/>
      </c>
      <c r="R2" s="13" t="str">
        <f>IFERROR(VLOOKUP(INDIRECT(Output!$B$1 &amp; "!"&amp;ADDRESS(ROW(),COLUMN())),'Base pessoas'!$A$2:$G998,7,0),"")</f>
        <v/>
      </c>
      <c r="S2" s="13" t="str">
        <f>IFERROR(VLOOKUP(INDIRECT(Output!$B$1 &amp; "!"&amp;ADDRESS(ROW(),COLUMN())),'Base pessoas'!$A$2:$G998,7,0),"")</f>
        <v/>
      </c>
      <c r="T2" s="13" t="str">
        <f>IFERROR(VLOOKUP(INDIRECT(Output!$B$1 &amp; "!"&amp;ADDRESS(ROW(),COLUMN())),'Base pessoas'!$A$2:$G998,7,0),"")</f>
        <v/>
      </c>
      <c r="U2" s="13" t="str">
        <f>IFERROR(VLOOKUP(INDIRECT(Output!$B$1 &amp; "!"&amp;ADDRESS(ROW(),COLUMN())),'Base pessoas'!$A$2:$G998,7,0),"")</f>
        <v/>
      </c>
      <c r="V2" s="13" t="str">
        <f>IFERROR(VLOOKUP(INDIRECT(Output!$B$1 &amp; "!"&amp;ADDRESS(ROW(),COLUMN())),'Base pessoas'!$A$2:$G998,7,0),"")</f>
        <v/>
      </c>
    </row>
    <row r="3">
      <c r="A3" s="12" t="s">
        <v>74</v>
      </c>
      <c r="B3" s="13" t="str">
        <f>IFERROR(VLOOKUP(INDIRECT(Output!$B$1 &amp; "!"&amp;ADDRESS(ROW(),COLUMN())),'Base pessoas'!$A$2:$G998,7,0),"")</f>
        <v>Mery</v>
      </c>
      <c r="C3" s="13" t="str">
        <f>IFERROR(VLOOKUP(INDIRECT(Output!$B$1 &amp; "!"&amp;ADDRESS(ROW(),COLUMN())),'Base pessoas'!$A$2:$G998,7,0),"")</f>
        <v>Leandro</v>
      </c>
      <c r="D3" s="13" t="str">
        <f>IFERROR(VLOOKUP(INDIRECT(Output!$B$1 &amp; "!"&amp;ADDRESS(ROW(),COLUMN())),'Base pessoas'!$A$2:$G998,7,0),"")</f>
        <v>Nathan</v>
      </c>
      <c r="E3" s="13" t="str">
        <f>IFERROR(VLOOKUP(INDIRECT(Output!$B$1 &amp; "!"&amp;ADDRESS(ROW(),COLUMN())),'Base pessoas'!$A$2:$G998,7,0),"")</f>
        <v>Edina</v>
      </c>
      <c r="F3" s="13" t="str">
        <f>IFERROR(VLOOKUP(INDIRECT(Output!$B$1 &amp; "!"&amp;ADDRESS(ROW(),COLUMN())),'Base pessoas'!$A$2:$G998,7,0),"")</f>
        <v>Bianca</v>
      </c>
      <c r="G3" s="13" t="str">
        <f>IFERROR(VLOOKUP(INDIRECT(Output!$B$1 &amp; "!"&amp;ADDRESS(ROW(),COLUMN())),'Base pessoas'!$A$2:$G998,7,0),"")</f>
        <v>Bianca</v>
      </c>
      <c r="H3" s="13" t="str">
        <f>IFERROR(VLOOKUP(INDIRECT(Output!$B$1 &amp; "!"&amp;ADDRESS(ROW(),COLUMN())),'Base pessoas'!$A$2:$G998,7,0),"")</f>
        <v/>
      </c>
      <c r="I3" s="13" t="str">
        <f>IFERROR(VLOOKUP(INDIRECT(Output!$B$1 &amp; "!"&amp;ADDRESS(ROW(),COLUMN())),'Base pessoas'!$A$2:$G998,7,0),"")</f>
        <v/>
      </c>
      <c r="J3" s="13" t="str">
        <f>IFERROR(VLOOKUP(INDIRECT(Output!$B$1 &amp; "!"&amp;ADDRESS(ROW(),COLUMN())),'Base pessoas'!$A$2:$G998,7,0),"")</f>
        <v/>
      </c>
      <c r="K3" s="13" t="str">
        <f>IFERROR(VLOOKUP(INDIRECT(Output!$B$1 &amp; "!"&amp;ADDRESS(ROW(),COLUMN())),'Base pessoas'!$A$2:$G998,7,0),"")</f>
        <v>Sandro</v>
      </c>
      <c r="L3" s="13" t="str">
        <f>IFERROR(VLOOKUP(INDIRECT(Output!$B$1 &amp; "!"&amp;ADDRESS(ROW(),COLUMN())),'Base pessoas'!$A$2:$G998,7,0),"")</f>
        <v/>
      </c>
      <c r="M3" s="13" t="str">
        <f>IFERROR(VLOOKUP(INDIRECT(Output!$B$1 &amp; "!"&amp;ADDRESS(ROW(),COLUMN())),'Base pessoas'!$A$2:$G998,7,0),"")</f>
        <v/>
      </c>
      <c r="N3" s="13" t="str">
        <f>IFERROR(VLOOKUP(INDIRECT(Output!$B$1 &amp; "!"&amp;ADDRESS(ROW(),COLUMN())),'Base pessoas'!$A$2:$G998,7,0),"")</f>
        <v/>
      </c>
      <c r="O3" s="13" t="str">
        <f>IFERROR(VLOOKUP(INDIRECT(Output!$B$1 &amp; "!"&amp;ADDRESS(ROW(),COLUMN())),'Base pessoas'!$A$2:$G998,7,0),"")</f>
        <v/>
      </c>
      <c r="P3" s="13" t="str">
        <f>IFERROR(VLOOKUP(INDIRECT(Output!$B$1 &amp; "!"&amp;ADDRESS(ROW(),COLUMN())),'Base pessoas'!$A$2:$G998,7,0),"")</f>
        <v/>
      </c>
      <c r="Q3" s="13" t="str">
        <f>IFERROR(VLOOKUP(INDIRECT(Output!$B$1 &amp; "!"&amp;ADDRESS(ROW(),COLUMN())),'Base pessoas'!$A$2:$G998,7,0),"")</f>
        <v/>
      </c>
      <c r="R3" s="13" t="str">
        <f>IFERROR(VLOOKUP(INDIRECT(Output!$B$1 &amp; "!"&amp;ADDRESS(ROW(),COLUMN())),'Base pessoas'!$A$2:$G998,7,0),"")</f>
        <v/>
      </c>
      <c r="S3" s="13" t="str">
        <f>IFERROR(VLOOKUP(INDIRECT(Output!$B$1 &amp; "!"&amp;ADDRESS(ROW(),COLUMN())),'Base pessoas'!$A$2:$G998,7,0),"")</f>
        <v/>
      </c>
      <c r="T3" s="13" t="str">
        <f>IFERROR(VLOOKUP(INDIRECT(Output!$B$1 &amp; "!"&amp;ADDRESS(ROW(),COLUMN())),'Base pessoas'!$A$2:$G998,7,0),"")</f>
        <v/>
      </c>
      <c r="U3" s="13" t="str">
        <f>IFERROR(VLOOKUP(INDIRECT(Output!$B$1 &amp; "!"&amp;ADDRESS(ROW(),COLUMN())),'Base pessoas'!$A$2:$G998,7,0),"")</f>
        <v/>
      </c>
      <c r="V3" s="13" t="str">
        <f>IFERROR(VLOOKUP(INDIRECT(Output!$B$1 &amp; "!"&amp;ADDRESS(ROW(),COLUMN())),'Base pessoas'!$A$2:$G998,7,0),"")</f>
        <v/>
      </c>
    </row>
    <row r="4">
      <c r="A4" s="12" t="s">
        <v>75</v>
      </c>
      <c r="B4" s="13" t="str">
        <f>IFERROR(VLOOKUP(INDIRECT(Output!$B$1 &amp; "!"&amp;ADDRESS(ROW(),COLUMN())),'Base pessoas'!$A$2:$G998,7,0),"")</f>
        <v>Mery</v>
      </c>
      <c r="C4" s="13" t="str">
        <f>IFERROR(VLOOKUP(INDIRECT(Output!$B$1 &amp; "!"&amp;ADDRESS(ROW(),COLUMN())),'Base pessoas'!$A$2:$G998,7,0),"")</f>
        <v>Leandro</v>
      </c>
      <c r="D4" s="13" t="str">
        <f>IFERROR(VLOOKUP(INDIRECT(Output!$B$1 &amp; "!"&amp;ADDRESS(ROW(),COLUMN())),'Base pessoas'!$A$2:$G998,7,0),"")</f>
        <v>Nathan</v>
      </c>
      <c r="E4" s="13" t="str">
        <f>IFERROR(VLOOKUP(INDIRECT(Output!$B$1 &amp; "!"&amp;ADDRESS(ROW(),COLUMN())),'Base pessoas'!$A$2:$G998,7,0),"")</f>
        <v>Edina</v>
      </c>
      <c r="F4" s="13" t="str">
        <f>IFERROR(VLOOKUP(INDIRECT(Output!$B$1 &amp; "!"&amp;ADDRESS(ROW(),COLUMN())),'Base pessoas'!$A$2:$G998,7,0),"")</f>
        <v>Bianca</v>
      </c>
      <c r="G4" s="13" t="str">
        <f>IFERROR(VLOOKUP(INDIRECT(Output!$B$1 &amp; "!"&amp;ADDRESS(ROW(),COLUMN())),'Base pessoas'!$A$2:$G998,7,0),"")</f>
        <v>Bianca</v>
      </c>
      <c r="H4" s="13" t="str">
        <f>IFERROR(VLOOKUP(INDIRECT(Output!$B$1 &amp; "!"&amp;ADDRESS(ROW(),COLUMN())),'Base pessoas'!$A$2:$G998,7,0),"")</f>
        <v/>
      </c>
      <c r="I4" s="13" t="str">
        <f>IFERROR(VLOOKUP(INDIRECT(Output!$B$1 &amp; "!"&amp;ADDRESS(ROW(),COLUMN())),'Base pessoas'!$A$2:$G998,7,0),"")</f>
        <v/>
      </c>
      <c r="J4" s="13" t="str">
        <f>IFERROR(VLOOKUP(INDIRECT(Output!$B$1 &amp; "!"&amp;ADDRESS(ROW(),COLUMN())),'Base pessoas'!$A$2:$G998,7,0),"")</f>
        <v/>
      </c>
      <c r="K4" s="13" t="str">
        <f>IFERROR(VLOOKUP(INDIRECT(Output!$B$1 &amp; "!"&amp;ADDRESS(ROW(),COLUMN())),'Base pessoas'!$A$2:$G998,7,0),"")</f>
        <v>Sandro</v>
      </c>
      <c r="L4" s="13" t="str">
        <f>IFERROR(VLOOKUP(INDIRECT(Output!$B$1 &amp; "!"&amp;ADDRESS(ROW(),COLUMN())),'Base pessoas'!$A$2:$G998,7,0),"")</f>
        <v/>
      </c>
      <c r="M4" s="13" t="str">
        <f>IFERROR(VLOOKUP(INDIRECT(Output!$B$1 &amp; "!"&amp;ADDRESS(ROW(),COLUMN())),'Base pessoas'!$A$2:$G998,7,0),"")</f>
        <v/>
      </c>
      <c r="N4" s="13" t="str">
        <f>IFERROR(VLOOKUP(INDIRECT(Output!$B$1 &amp; "!"&amp;ADDRESS(ROW(),COLUMN())),'Base pessoas'!$A$2:$G998,7,0),"")</f>
        <v/>
      </c>
      <c r="O4" s="13" t="str">
        <f>IFERROR(VLOOKUP(INDIRECT(Output!$B$1 &amp; "!"&amp;ADDRESS(ROW(),COLUMN())),'Base pessoas'!$A$2:$G998,7,0),"")</f>
        <v/>
      </c>
      <c r="P4" s="13" t="str">
        <f>IFERROR(VLOOKUP(INDIRECT(Output!$B$1 &amp; "!"&amp;ADDRESS(ROW(),COLUMN())),'Base pessoas'!$A$2:$G998,7,0),"")</f>
        <v/>
      </c>
      <c r="Q4" s="13" t="str">
        <f>IFERROR(VLOOKUP(INDIRECT(Output!$B$1 &amp; "!"&amp;ADDRESS(ROW(),COLUMN())),'Base pessoas'!$A$2:$G998,7,0),"")</f>
        <v/>
      </c>
      <c r="R4" s="13" t="str">
        <f>IFERROR(VLOOKUP(INDIRECT(Output!$B$1 &amp; "!"&amp;ADDRESS(ROW(),COLUMN())),'Base pessoas'!$A$2:$G998,7,0),"")</f>
        <v/>
      </c>
      <c r="S4" s="13" t="str">
        <f>IFERROR(VLOOKUP(INDIRECT(Output!$B$1 &amp; "!"&amp;ADDRESS(ROW(),COLUMN())),'Base pessoas'!$A$2:$G998,7,0),"")</f>
        <v/>
      </c>
      <c r="T4" s="13" t="str">
        <f>IFERROR(VLOOKUP(INDIRECT(Output!$B$1 &amp; "!"&amp;ADDRESS(ROW(),COLUMN())),'Base pessoas'!$A$2:$G998,7,0),"")</f>
        <v/>
      </c>
      <c r="U4" s="13" t="str">
        <f>IFERROR(VLOOKUP(INDIRECT(Output!$B$1 &amp; "!"&amp;ADDRESS(ROW(),COLUMN())),'Base pessoas'!$A$2:$G998,7,0),"")</f>
        <v/>
      </c>
      <c r="V4" s="13" t="str">
        <f>IFERROR(VLOOKUP(INDIRECT(Output!$B$1 &amp; "!"&amp;ADDRESS(ROW(),COLUMN())),'Base pessoas'!$A$2:$G998,7,0),"")</f>
        <v/>
      </c>
    </row>
    <row r="5">
      <c r="A5" s="14" t="s">
        <v>76</v>
      </c>
      <c r="B5" s="13" t="str">
        <f>IFERROR(VLOOKUP(INDIRECT(Output!$B$1 &amp; "!"&amp;ADDRESS(ROW(),COLUMN())),'Base pessoas'!$A$2:$G998,7,0),"")</f>
        <v>Gabriel</v>
      </c>
      <c r="C5" s="13" t="str">
        <f>IFERROR(VLOOKUP(INDIRECT(Output!$B$1 &amp; "!"&amp;ADDRESS(ROW(),COLUMN())),'Base pessoas'!$A$2:$G998,7,0),"")</f>
        <v>João</v>
      </c>
      <c r="D5" s="13" t="str">
        <f>IFERROR(VLOOKUP(INDIRECT(Output!$B$1 &amp; "!"&amp;ADDRESS(ROW(),COLUMN())),'Base pessoas'!$A$2:$G998,7,0),"")</f>
        <v>Vino</v>
      </c>
      <c r="E5" s="13" t="str">
        <f>IFERROR(VLOOKUP(INDIRECT(Output!$B$1 &amp; "!"&amp;ADDRESS(ROW(),COLUMN())),'Base pessoas'!$A$2:$G998,7,0),"")</f>
        <v>Edina</v>
      </c>
      <c r="F5" s="13" t="str">
        <f>IFERROR(VLOOKUP(INDIRECT(Output!$B$1 &amp; "!"&amp;ADDRESS(ROW(),COLUMN())),'Base pessoas'!$A$2:$G998,7,0),"")</f>
        <v>Leticia</v>
      </c>
      <c r="G5" s="13" t="str">
        <f>IFERROR(VLOOKUP(INDIRECT(Output!$B$1 &amp; "!"&amp;ADDRESS(ROW(),COLUMN())),'Base pessoas'!$A$2:$G998,7,0),"")</f>
        <v>Leticia</v>
      </c>
      <c r="H5" s="13" t="str">
        <f>IFERROR(VLOOKUP(INDIRECT(Output!$B$1 &amp; "!"&amp;ADDRESS(ROW(),COLUMN())),'Base pessoas'!$A$2:$G998,7,0),"")</f>
        <v>Bianca</v>
      </c>
      <c r="I5" s="13" t="str">
        <f>IFERROR(VLOOKUP(INDIRECT(Output!$B$1 &amp; "!"&amp;ADDRESS(ROW(),COLUMN())),'Base pessoas'!$A$2:$G998,7,0),"")</f>
        <v>Mery</v>
      </c>
      <c r="J5" s="13" t="str">
        <f>IFERROR(VLOOKUP(INDIRECT(Output!$B$1 &amp; "!"&amp;ADDRESS(ROW(),COLUMN())),'Base pessoas'!$A$2:$G998,7,0),"")</f>
        <v>Leandro</v>
      </c>
      <c r="K5" s="13" t="str">
        <f>IFERROR(VLOOKUP(INDIRECT(Output!$B$1 &amp; "!"&amp;ADDRESS(ROW(),COLUMN())),'Base pessoas'!$A$2:$G998,7,0),"")</f>
        <v>Sandro</v>
      </c>
      <c r="L5" s="13" t="str">
        <f>IFERROR(VLOOKUP(INDIRECT(Output!$B$1 &amp; "!"&amp;ADDRESS(ROW(),COLUMN())),'Base pessoas'!$A$2:$G998,7,0),"")</f>
        <v>Nathan</v>
      </c>
      <c r="M5" s="13" t="str">
        <f>IFERROR(VLOOKUP(INDIRECT(Output!$B$1 &amp; "!"&amp;ADDRESS(ROW(),COLUMN())),'Base pessoas'!$A$2:$G998,7,0),"")</f>
        <v/>
      </c>
      <c r="N5" s="13" t="str">
        <f>IFERROR(VLOOKUP(INDIRECT(Output!$B$1 &amp; "!"&amp;ADDRESS(ROW(),COLUMN())),'Base pessoas'!$A$2:$G998,7,0),"")</f>
        <v/>
      </c>
      <c r="O5" s="13" t="str">
        <f>IFERROR(VLOOKUP(INDIRECT(Output!$B$1 &amp; "!"&amp;ADDRESS(ROW(),COLUMN())),'Base pessoas'!$A$2:$G998,7,0),"")</f>
        <v/>
      </c>
      <c r="P5" s="13" t="str">
        <f>IFERROR(VLOOKUP(INDIRECT(Output!$B$1 &amp; "!"&amp;ADDRESS(ROW(),COLUMN())),'Base pessoas'!$A$2:$G998,7,0),"")</f>
        <v/>
      </c>
      <c r="Q5" s="13" t="str">
        <f>IFERROR(VLOOKUP(INDIRECT(Output!$B$1 &amp; "!"&amp;ADDRESS(ROW(),COLUMN())),'Base pessoas'!$A$2:$G998,7,0),"")</f>
        <v/>
      </c>
      <c r="R5" s="13" t="str">
        <f>IFERROR(VLOOKUP(INDIRECT(Output!$B$1 &amp; "!"&amp;ADDRESS(ROW(),COLUMN())),'Base pessoas'!$A$2:$G998,7,0),"")</f>
        <v/>
      </c>
      <c r="S5" s="13" t="str">
        <f>IFERROR(VLOOKUP(INDIRECT(Output!$B$1 &amp; "!"&amp;ADDRESS(ROW(),COLUMN())),'Base pessoas'!$A$2:$G998,7,0),"")</f>
        <v/>
      </c>
      <c r="T5" s="13" t="str">
        <f>IFERROR(VLOOKUP(INDIRECT(Output!$B$1 &amp; "!"&amp;ADDRESS(ROW(),COLUMN())),'Base pessoas'!$A$2:$G998,7,0),"")</f>
        <v/>
      </c>
      <c r="U5" s="13" t="str">
        <f>IFERROR(VLOOKUP(INDIRECT(Output!$B$1 &amp; "!"&amp;ADDRESS(ROW(),COLUMN())),'Base pessoas'!$A$2:$G998,7,0),"")</f>
        <v/>
      </c>
      <c r="V5" s="13" t="str">
        <f>IFERROR(VLOOKUP(INDIRECT(Output!$B$1 &amp; "!"&amp;ADDRESS(ROW(),COLUMN())),'Base pessoas'!$A$2:$G998,7,0),"")</f>
        <v/>
      </c>
    </row>
    <row r="6">
      <c r="A6" s="14" t="s">
        <v>77</v>
      </c>
      <c r="B6" s="13" t="str">
        <f>IFERROR(VLOOKUP(INDIRECT(Output!$B$1 &amp; "!"&amp;ADDRESS(ROW(),COLUMN())),'Base pessoas'!$A$2:$G998,7,0),"")</f>
        <v>Gabriel</v>
      </c>
      <c r="C6" s="13" t="str">
        <f>IFERROR(VLOOKUP(INDIRECT(Output!$B$1 &amp; "!"&amp;ADDRESS(ROW(),COLUMN())),'Base pessoas'!$A$2:$G998,7,0),"")</f>
        <v>João</v>
      </c>
      <c r="D6" s="13" t="str">
        <f>IFERROR(VLOOKUP(INDIRECT(Output!$B$1 &amp; "!"&amp;ADDRESS(ROW(),COLUMN())),'Base pessoas'!$A$2:$G998,7,0),"")</f>
        <v>Vino</v>
      </c>
      <c r="E6" s="13" t="str">
        <f>IFERROR(VLOOKUP(INDIRECT(Output!$B$1 &amp; "!"&amp;ADDRESS(ROW(),COLUMN())),'Base pessoas'!$A$2:$G998,7,0),"")</f>
        <v>Edina</v>
      </c>
      <c r="F6" s="13" t="str">
        <f>IFERROR(VLOOKUP(INDIRECT(Output!$B$1 &amp; "!"&amp;ADDRESS(ROW(),COLUMN())),'Base pessoas'!$A$2:$G998,7,0),"")</f>
        <v>Leticia</v>
      </c>
      <c r="G6" s="13" t="str">
        <f>IFERROR(VLOOKUP(INDIRECT(Output!$B$1 &amp; "!"&amp;ADDRESS(ROW(),COLUMN())),'Base pessoas'!$A$2:$G998,7,0),"")</f>
        <v>Leticia</v>
      </c>
      <c r="H6" s="13" t="str">
        <f>IFERROR(VLOOKUP(INDIRECT(Output!$B$1 &amp; "!"&amp;ADDRESS(ROW(),COLUMN())),'Base pessoas'!$A$2:$G998,7,0),"")</f>
        <v>Bianca</v>
      </c>
      <c r="I6" s="13" t="str">
        <f>IFERROR(VLOOKUP(INDIRECT(Output!$B$1 &amp; "!"&amp;ADDRESS(ROW(),COLUMN())),'Base pessoas'!$A$2:$G998,7,0),"")</f>
        <v>Mery</v>
      </c>
      <c r="J6" s="13" t="str">
        <f>IFERROR(VLOOKUP(INDIRECT(Output!$B$1 &amp; "!"&amp;ADDRESS(ROW(),COLUMN())),'Base pessoas'!$A$2:$G998,7,0),"")</f>
        <v>Leandro</v>
      </c>
      <c r="K6" s="13" t="str">
        <f>IFERROR(VLOOKUP(INDIRECT(Output!$B$1 &amp; "!"&amp;ADDRESS(ROW(),COLUMN())),'Base pessoas'!$A$2:$G998,7,0),"")</f>
        <v>Sandro</v>
      </c>
      <c r="L6" s="13" t="str">
        <f>IFERROR(VLOOKUP(INDIRECT(Output!$B$1 &amp; "!"&amp;ADDRESS(ROW(),COLUMN())),'Base pessoas'!$A$2:$G998,7,0),"")</f>
        <v>Nathan</v>
      </c>
      <c r="M6" s="13" t="str">
        <f>IFERROR(VLOOKUP(INDIRECT(Output!$B$1 &amp; "!"&amp;ADDRESS(ROW(),COLUMN())),'Base pessoas'!$A$2:$G998,7,0),"")</f>
        <v/>
      </c>
      <c r="N6" s="13" t="str">
        <f>IFERROR(VLOOKUP(INDIRECT(Output!$B$1 &amp; "!"&amp;ADDRESS(ROW(),COLUMN())),'Base pessoas'!$A$2:$G998,7,0),"")</f>
        <v/>
      </c>
      <c r="O6" s="13" t="str">
        <f>IFERROR(VLOOKUP(INDIRECT(Output!$B$1 &amp; "!"&amp;ADDRESS(ROW(),COLUMN())),'Base pessoas'!$A$2:$G998,7,0),"")</f>
        <v/>
      </c>
      <c r="P6" s="13" t="str">
        <f>IFERROR(VLOOKUP(INDIRECT(Output!$B$1 &amp; "!"&amp;ADDRESS(ROW(),COLUMN())),'Base pessoas'!$A$2:$G998,7,0),"")</f>
        <v/>
      </c>
      <c r="Q6" s="13" t="str">
        <f>IFERROR(VLOOKUP(INDIRECT(Output!$B$1 &amp; "!"&amp;ADDRESS(ROW(),COLUMN())),'Base pessoas'!$A$2:$G998,7,0),"")</f>
        <v/>
      </c>
      <c r="R6" s="13" t="str">
        <f>IFERROR(VLOOKUP(INDIRECT(Output!$B$1 &amp; "!"&amp;ADDRESS(ROW(),COLUMN())),'Base pessoas'!$A$2:$G998,7,0),"")</f>
        <v/>
      </c>
      <c r="S6" s="13" t="str">
        <f>IFERROR(VLOOKUP(INDIRECT(Output!$B$1 &amp; "!"&amp;ADDRESS(ROW(),COLUMN())),'Base pessoas'!$A$2:$G998,7,0),"")</f>
        <v/>
      </c>
      <c r="T6" s="13" t="str">
        <f>IFERROR(VLOOKUP(INDIRECT(Output!$B$1 &amp; "!"&amp;ADDRESS(ROW(),COLUMN())),'Base pessoas'!$A$2:$G998,7,0),"")</f>
        <v/>
      </c>
      <c r="U6" s="13" t="str">
        <f>IFERROR(VLOOKUP(INDIRECT(Output!$B$1 &amp; "!"&amp;ADDRESS(ROW(),COLUMN())),'Base pessoas'!$A$2:$G998,7,0),"")</f>
        <v/>
      </c>
      <c r="V6" s="13" t="str">
        <f>IFERROR(VLOOKUP(INDIRECT(Output!$B$1 &amp; "!"&amp;ADDRESS(ROW(),COLUMN())),'Base pessoas'!$A$2:$G998,7,0),"")</f>
        <v/>
      </c>
    </row>
    <row r="7">
      <c r="A7" s="14" t="s">
        <v>78</v>
      </c>
      <c r="B7" s="13" t="str">
        <f>IFERROR(VLOOKUP(INDIRECT(Output!$B$1 &amp; "!"&amp;ADDRESS(ROW(),COLUMN())),'Base pessoas'!$A$2:$G998,7,0),"")</f>
        <v>Gabriel</v>
      </c>
      <c r="C7" s="13" t="str">
        <f>IFERROR(VLOOKUP(INDIRECT(Output!$B$1 &amp; "!"&amp;ADDRESS(ROW(),COLUMN())),'Base pessoas'!$A$2:$G998,7,0),"")</f>
        <v>João</v>
      </c>
      <c r="D7" s="13" t="str">
        <f>IFERROR(VLOOKUP(INDIRECT(Output!$B$1 &amp; "!"&amp;ADDRESS(ROW(),COLUMN())),'Base pessoas'!$A$2:$G998,7,0),"")</f>
        <v>Vino</v>
      </c>
      <c r="E7" s="13" t="str">
        <f>IFERROR(VLOOKUP(INDIRECT(Output!$B$1 &amp; "!"&amp;ADDRESS(ROW(),COLUMN())),'Base pessoas'!$A$2:$G998,7,0),"")</f>
        <v>Felipe</v>
      </c>
      <c r="F7" s="13" t="str">
        <f>IFERROR(VLOOKUP(INDIRECT(Output!$B$1 &amp; "!"&amp;ADDRESS(ROW(),COLUMN())),'Base pessoas'!$A$2:$G998,7,0),"")</f>
        <v>Leticia</v>
      </c>
      <c r="G7" s="13" t="str">
        <f>IFERROR(VLOOKUP(INDIRECT(Output!$B$1 &amp; "!"&amp;ADDRESS(ROW(),COLUMN())),'Base pessoas'!$A$2:$G998,7,0),"")</f>
        <v>Leticia</v>
      </c>
      <c r="H7" s="13" t="str">
        <f>IFERROR(VLOOKUP(INDIRECT(Output!$B$1 &amp; "!"&amp;ADDRESS(ROW(),COLUMN())),'Base pessoas'!$A$2:$G998,7,0),"")</f>
        <v>Bianca</v>
      </c>
      <c r="I7" s="13" t="str">
        <f>IFERROR(VLOOKUP(INDIRECT(Output!$B$1 &amp; "!"&amp;ADDRESS(ROW(),COLUMN())),'Base pessoas'!$A$2:$G998,7,0),"")</f>
        <v>Mery</v>
      </c>
      <c r="J7" s="13" t="str">
        <f>IFERROR(VLOOKUP(INDIRECT(Output!$B$1 &amp; "!"&amp;ADDRESS(ROW(),COLUMN())),'Base pessoas'!$A$2:$G998,7,0),"")</f>
        <v>Leandro</v>
      </c>
      <c r="K7" s="13" t="str">
        <f>IFERROR(VLOOKUP(INDIRECT(Output!$B$1 &amp; "!"&amp;ADDRESS(ROW(),COLUMN())),'Base pessoas'!$A$2:$G998,7,0),"")</f>
        <v/>
      </c>
      <c r="L7" s="13" t="str">
        <f>IFERROR(VLOOKUP(INDIRECT(Output!$B$1 &amp; "!"&amp;ADDRESS(ROW(),COLUMN())),'Base pessoas'!$A$2:$G998,7,0),"")</f>
        <v/>
      </c>
      <c r="M7" s="13" t="str">
        <f>IFERROR(VLOOKUP(INDIRECT(Output!$B$1 &amp; "!"&amp;ADDRESS(ROW(),COLUMN())),'Base pessoas'!$A$2:$G998,7,0),"")</f>
        <v/>
      </c>
      <c r="N7" s="13" t="str">
        <f>IFERROR(VLOOKUP(INDIRECT(Output!$B$1 &amp; "!"&amp;ADDRESS(ROW(),COLUMN())),'Base pessoas'!$A$2:$G998,7,0),"")</f>
        <v/>
      </c>
      <c r="O7" s="13" t="str">
        <f>IFERROR(VLOOKUP(INDIRECT(Output!$B$1 &amp; "!"&amp;ADDRESS(ROW(),COLUMN())),'Base pessoas'!$A$2:$G998,7,0),"")</f>
        <v/>
      </c>
      <c r="P7" s="13" t="str">
        <f>IFERROR(VLOOKUP(INDIRECT(Output!$B$1 &amp; "!"&amp;ADDRESS(ROW(),COLUMN())),'Base pessoas'!$A$2:$G998,7,0),"")</f>
        <v/>
      </c>
      <c r="Q7" s="13" t="str">
        <f>IFERROR(VLOOKUP(INDIRECT(Output!$B$1 &amp; "!"&amp;ADDRESS(ROW(),COLUMN())),'Base pessoas'!$A$2:$G998,7,0),"")</f>
        <v/>
      </c>
      <c r="R7" s="13" t="str">
        <f>IFERROR(VLOOKUP(INDIRECT(Output!$B$1 &amp; "!"&amp;ADDRESS(ROW(),COLUMN())),'Base pessoas'!$A$2:$G998,7,0),"")</f>
        <v>Nathan</v>
      </c>
      <c r="S7" s="13" t="str">
        <f>IFERROR(VLOOKUP(INDIRECT(Output!$B$1 &amp; "!"&amp;ADDRESS(ROW(),COLUMN())),'Base pessoas'!$A$2:$G998,7,0),"")</f>
        <v>Edina</v>
      </c>
      <c r="T7" s="13" t="str">
        <f>IFERROR(VLOOKUP(INDIRECT(Output!$B$1 &amp; "!"&amp;ADDRESS(ROW(),COLUMN())),'Base pessoas'!$A$2:$G998,7,0),"")</f>
        <v>Sandro</v>
      </c>
      <c r="U7" s="13" t="str">
        <f>IFERROR(VLOOKUP(INDIRECT(Output!$B$1 &amp; "!"&amp;ADDRESS(ROW(),COLUMN())),'Base pessoas'!$A$2:$G998,7,0),"")</f>
        <v>Luiz</v>
      </c>
      <c r="V7" s="13" t="str">
        <f>IFERROR(VLOOKUP(INDIRECT(Output!$B$1 &amp; "!"&amp;ADDRESS(ROW(),COLUMN())),'Base pessoas'!$A$2:$G998,7,0),"")</f>
        <v/>
      </c>
    </row>
    <row r="8">
      <c r="A8" s="14" t="s">
        <v>79</v>
      </c>
      <c r="B8" s="13" t="str">
        <f>IFERROR(VLOOKUP(INDIRECT(Output!$B$1 &amp; "!"&amp;ADDRESS(ROW(),COLUMN())),'Base pessoas'!$A$2:$G998,7,0),"")</f>
        <v>Gabriel</v>
      </c>
      <c r="C8" s="13" t="str">
        <f>IFERROR(VLOOKUP(INDIRECT(Output!$B$1 &amp; "!"&amp;ADDRESS(ROW(),COLUMN())),'Base pessoas'!$A$2:$G998,7,0),"")</f>
        <v>João</v>
      </c>
      <c r="D8" s="13" t="str">
        <f>IFERROR(VLOOKUP(INDIRECT(Output!$B$1 &amp; "!"&amp;ADDRESS(ROW(),COLUMN())),'Base pessoas'!$A$2:$G998,7,0),"")</f>
        <v>Vino</v>
      </c>
      <c r="E8" s="13" t="str">
        <f>IFERROR(VLOOKUP(INDIRECT(Output!$B$1 &amp; "!"&amp;ADDRESS(ROW(),COLUMN())),'Base pessoas'!$A$2:$G998,7,0),"")</f>
        <v>Edina</v>
      </c>
      <c r="F8" s="13" t="str">
        <f>IFERROR(VLOOKUP(INDIRECT(Output!$B$1 &amp; "!"&amp;ADDRESS(ROW(),COLUMN())),'Base pessoas'!$A$2:$G998,7,0),"")</f>
        <v>Leticia</v>
      </c>
      <c r="G8" s="13" t="str">
        <f>IFERROR(VLOOKUP(INDIRECT(Output!$B$1 &amp; "!"&amp;ADDRESS(ROW(),COLUMN())),'Base pessoas'!$A$2:$G998,7,0),"")</f>
        <v>Leticia</v>
      </c>
      <c r="H8" s="13" t="str">
        <f>IFERROR(VLOOKUP(INDIRECT(Output!$B$1 &amp; "!"&amp;ADDRESS(ROW(),COLUMN())),'Base pessoas'!$A$2:$G998,7,0),"")</f>
        <v/>
      </c>
      <c r="I8" s="13" t="str">
        <f>IFERROR(VLOOKUP(INDIRECT(Output!$B$1 &amp; "!"&amp;ADDRESS(ROW(),COLUMN())),'Base pessoas'!$A$2:$G998,7,0),"")</f>
        <v/>
      </c>
      <c r="J8" s="13" t="str">
        <f>IFERROR(VLOOKUP(INDIRECT(Output!$B$1 &amp; "!"&amp;ADDRESS(ROW(),COLUMN())),'Base pessoas'!$A$2:$G998,7,0),"")</f>
        <v/>
      </c>
      <c r="K8" s="13" t="str">
        <f>IFERROR(VLOOKUP(INDIRECT(Output!$B$1 &amp; "!"&amp;ADDRESS(ROW(),COLUMN())),'Base pessoas'!$A$2:$G998,7,0),"")</f>
        <v>Sandro</v>
      </c>
      <c r="L8" s="13" t="str">
        <f>IFERROR(VLOOKUP(INDIRECT(Output!$B$1 &amp; "!"&amp;ADDRESS(ROW(),COLUMN())),'Base pessoas'!$A$2:$G998,7,0),"")</f>
        <v>Nathan</v>
      </c>
      <c r="M8" s="13" t="str">
        <f>IFERROR(VLOOKUP(INDIRECT(Output!$B$1 &amp; "!"&amp;ADDRESS(ROW(),COLUMN())),'Base pessoas'!$A$2:$G998,7,0),"")</f>
        <v/>
      </c>
      <c r="N8" s="13" t="str">
        <f>IFERROR(VLOOKUP(INDIRECT(Output!$B$1 &amp; "!"&amp;ADDRESS(ROW(),COLUMN())),'Base pessoas'!$A$2:$G998,7,0),"")</f>
        <v/>
      </c>
      <c r="O8" s="13" t="str">
        <f>IFERROR(VLOOKUP(INDIRECT(Output!$B$1 &amp; "!"&amp;ADDRESS(ROW(),COLUMN())),'Base pessoas'!$A$2:$G998,7,0),"")</f>
        <v/>
      </c>
      <c r="P8" s="13" t="str">
        <f>IFERROR(VLOOKUP(INDIRECT(Output!$B$1 &amp; "!"&amp;ADDRESS(ROW(),COLUMN())),'Base pessoas'!$A$2:$G998,7,0),"")</f>
        <v/>
      </c>
      <c r="Q8" s="13" t="str">
        <f>IFERROR(VLOOKUP(INDIRECT(Output!$B$1 &amp; "!"&amp;ADDRESS(ROW(),COLUMN())),'Base pessoas'!$A$2:$G998,7,0),"")</f>
        <v/>
      </c>
      <c r="R8" s="13" t="str">
        <f>IFERROR(VLOOKUP(INDIRECT(Output!$B$1 &amp; "!"&amp;ADDRESS(ROW(),COLUMN())),'Base pessoas'!$A$2:$G998,7,0),"")</f>
        <v>Bianca</v>
      </c>
      <c r="S8" s="13" t="str">
        <f>IFERROR(VLOOKUP(INDIRECT(Output!$B$1 &amp; "!"&amp;ADDRESS(ROW(),COLUMN())),'Base pessoas'!$A$2:$G998,7,0),"")</f>
        <v>Mery</v>
      </c>
      <c r="T8" s="13" t="str">
        <f>IFERROR(VLOOKUP(INDIRECT(Output!$B$1 &amp; "!"&amp;ADDRESS(ROW(),COLUMN())),'Base pessoas'!$A$2:$G998,7,0),"")</f>
        <v>Leandro</v>
      </c>
      <c r="U8" s="13" t="str">
        <f>IFERROR(VLOOKUP(INDIRECT(Output!$B$1 &amp; "!"&amp;ADDRESS(ROW(),COLUMN())),'Base pessoas'!$A$2:$G998,7,0),"")</f>
        <v>Antony</v>
      </c>
      <c r="V8" s="13" t="str">
        <f>IFERROR(VLOOKUP(INDIRECT(Output!$B$1 &amp; "!"&amp;ADDRESS(ROW(),COLUMN())),'Base pessoas'!$A$2:$G998,7,0),"")</f>
        <v/>
      </c>
    </row>
    <row r="9">
      <c r="A9" s="14" t="s">
        <v>80</v>
      </c>
      <c r="B9" s="13" t="str">
        <f>IFERROR(VLOOKUP(INDIRECT(Output!$B$1 &amp; "!"&amp;ADDRESS(ROW(),COLUMN())),'Base pessoas'!$A$2:$G998,7,0),"")</f>
        <v>Mery</v>
      </c>
      <c r="C9" s="13" t="str">
        <f>IFERROR(VLOOKUP(INDIRECT(Output!$B$1 &amp; "!"&amp;ADDRESS(ROW(),COLUMN())),'Base pessoas'!$A$2:$G998,7,0),"")</f>
        <v>Leandro</v>
      </c>
      <c r="D9" s="13" t="str">
        <f>IFERROR(VLOOKUP(INDIRECT(Output!$B$1 &amp; "!"&amp;ADDRESS(ROW(),COLUMN())),'Base pessoas'!$A$2:$G998,7,0),"")</f>
        <v>Nathan</v>
      </c>
      <c r="E9" s="13" t="str">
        <f>IFERROR(VLOOKUP(INDIRECT(Output!$B$1 &amp; "!"&amp;ADDRESS(ROW(),COLUMN())),'Base pessoas'!$A$2:$G998,7,0),"")</f>
        <v>Edina</v>
      </c>
      <c r="F9" s="13" t="str">
        <f>IFERROR(VLOOKUP(INDIRECT(Output!$B$1 &amp; "!"&amp;ADDRESS(ROW(),COLUMN())),'Base pessoas'!$A$2:$G998,7,0),"")</f>
        <v>Bianca</v>
      </c>
      <c r="G9" s="13" t="str">
        <f>IFERROR(VLOOKUP(INDIRECT(Output!$B$1 &amp; "!"&amp;ADDRESS(ROW(),COLUMN())),'Base pessoas'!$A$2:$G998,7,0),"")</f>
        <v>Bianca</v>
      </c>
      <c r="H9" s="13" t="str">
        <f>IFERROR(VLOOKUP(INDIRECT(Output!$B$1 &amp; "!"&amp;ADDRESS(ROW(),COLUMN())),'Base pessoas'!$A$2:$G998,7,0),"")</f>
        <v/>
      </c>
      <c r="I9" s="13" t="str">
        <f>IFERROR(VLOOKUP(INDIRECT(Output!$B$1 &amp; "!"&amp;ADDRESS(ROW(),COLUMN())),'Base pessoas'!$A$2:$G998,7,0),"")</f>
        <v/>
      </c>
      <c r="J9" s="13" t="str">
        <f>IFERROR(VLOOKUP(INDIRECT(Output!$B$1 &amp; "!"&amp;ADDRESS(ROW(),COLUMN())),'Base pessoas'!$A$2:$G998,7,0),"")</f>
        <v/>
      </c>
      <c r="K9" s="13" t="str">
        <f>IFERROR(VLOOKUP(INDIRECT(Output!$B$1 &amp; "!"&amp;ADDRESS(ROW(),COLUMN())),'Base pessoas'!$A$2:$G998,7,0),"")</f>
        <v>Sandro</v>
      </c>
      <c r="L9" s="13" t="str">
        <f>IFERROR(VLOOKUP(INDIRECT(Output!$B$1 &amp; "!"&amp;ADDRESS(ROW(),COLUMN())),'Base pessoas'!$A$2:$G998,7,0),"")</f>
        <v>Nathan</v>
      </c>
      <c r="M9" s="13" t="str">
        <f>IFERROR(VLOOKUP(INDIRECT(Output!$B$1 &amp; "!"&amp;ADDRESS(ROW(),COLUMN())),'Base pessoas'!$A$2:$G998,7,0),"")</f>
        <v/>
      </c>
      <c r="N9" s="13" t="str">
        <f>IFERROR(VLOOKUP(INDIRECT(Output!$B$1 &amp; "!"&amp;ADDRESS(ROW(),COLUMN())),'Base pessoas'!$A$2:$G998,7,0),"")</f>
        <v/>
      </c>
      <c r="O9" s="13" t="str">
        <f>IFERROR(VLOOKUP(INDIRECT(Output!$B$1 &amp; "!"&amp;ADDRESS(ROW(),COLUMN())),'Base pessoas'!$A$2:$G998,7,0),"")</f>
        <v/>
      </c>
      <c r="P9" s="13" t="str">
        <f>IFERROR(VLOOKUP(INDIRECT(Output!$B$1 &amp; "!"&amp;ADDRESS(ROW(),COLUMN())),'Base pessoas'!$A$2:$G998,7,0),"")</f>
        <v/>
      </c>
      <c r="Q9" s="13" t="str">
        <f>IFERROR(VLOOKUP(INDIRECT(Output!$B$1 &amp; "!"&amp;ADDRESS(ROW(),COLUMN())),'Base pessoas'!$A$2:$G998,7,0),"")</f>
        <v/>
      </c>
      <c r="R9" s="13" t="str">
        <f>IFERROR(VLOOKUP(INDIRECT(Output!$B$1 &amp; "!"&amp;ADDRESS(ROW(),COLUMN())),'Base pessoas'!$A$2:$G998,7,0),"")</f>
        <v>Leticia</v>
      </c>
      <c r="S9" s="13" t="str">
        <f>IFERROR(VLOOKUP(INDIRECT(Output!$B$1 &amp; "!"&amp;ADDRESS(ROW(),COLUMN())),'Base pessoas'!$A$2:$G998,7,0),"")</f>
        <v>Gabriel</v>
      </c>
      <c r="T9" s="13" t="str">
        <f>IFERROR(VLOOKUP(INDIRECT(Output!$B$1 &amp; "!"&amp;ADDRESS(ROW(),COLUMN())),'Base pessoas'!$A$2:$G998,7,0),"")</f>
        <v>João</v>
      </c>
      <c r="U9" s="13" t="str">
        <f>IFERROR(VLOOKUP(INDIRECT(Output!$B$1 &amp; "!"&amp;ADDRESS(ROW(),COLUMN())),'Base pessoas'!$A$2:$G998,7,0),"")</f>
        <v>Vino</v>
      </c>
      <c r="V9" s="13" t="str">
        <f>IFERROR(VLOOKUP(INDIRECT(Output!$B$1 &amp; "!"&amp;ADDRESS(ROW(),COLUMN())),'Base pessoas'!$A$2:$G998,7,0),"")</f>
        <v>Felipe</v>
      </c>
    </row>
    <row r="10">
      <c r="A10" s="14" t="s">
        <v>81</v>
      </c>
      <c r="B10" s="13" t="str">
        <f>IFERROR(VLOOKUP(INDIRECT(Output!$B$1 &amp; "!"&amp;ADDRESS(ROW(),COLUMN())),'Base pessoas'!$A$2:$G998,7,0),"")</f>
        <v>Mery</v>
      </c>
      <c r="C10" s="13" t="str">
        <f>IFERROR(VLOOKUP(INDIRECT(Output!$B$1 &amp; "!"&amp;ADDRESS(ROW(),COLUMN())),'Base pessoas'!$A$2:$G998,7,0),"")</f>
        <v>Leandro</v>
      </c>
      <c r="D10" s="13" t="str">
        <f>IFERROR(VLOOKUP(INDIRECT(Output!$B$1 &amp; "!"&amp;ADDRESS(ROW(),COLUMN())),'Base pessoas'!$A$2:$G998,7,0),"")</f>
        <v>Nathan</v>
      </c>
      <c r="E10" s="13" t="str">
        <f>IFERROR(VLOOKUP(INDIRECT(Output!$B$1 &amp; "!"&amp;ADDRESS(ROW(),COLUMN())),'Base pessoas'!$A$2:$G998,7,0),"")</f>
        <v>Edina</v>
      </c>
      <c r="F10" s="13" t="str">
        <f>IFERROR(VLOOKUP(INDIRECT(Output!$B$1 &amp; "!"&amp;ADDRESS(ROW(),COLUMN())),'Base pessoas'!$A$2:$G998,7,0),"")</f>
        <v>Bianca</v>
      </c>
      <c r="G10" s="13" t="str">
        <f>IFERROR(VLOOKUP(INDIRECT(Output!$B$1 &amp; "!"&amp;ADDRESS(ROW(),COLUMN())),'Base pessoas'!$A$2:$G998,7,0),"")</f>
        <v>Bianca</v>
      </c>
      <c r="H10" s="13" t="str">
        <f>IFERROR(VLOOKUP(INDIRECT(Output!$B$1 &amp; "!"&amp;ADDRESS(ROW(),COLUMN())),'Base pessoas'!$A$2:$G998,7,0),"")</f>
        <v>Leticia</v>
      </c>
      <c r="I10" s="13" t="str">
        <f>IFERROR(VLOOKUP(INDIRECT(Output!$B$1 &amp; "!"&amp;ADDRESS(ROW(),COLUMN())),'Base pessoas'!$A$2:$G998,7,0),"")</f>
        <v>Gabriel</v>
      </c>
      <c r="J10" s="13" t="str">
        <f>IFERROR(VLOOKUP(INDIRECT(Output!$B$1 &amp; "!"&amp;ADDRESS(ROW(),COLUMN())),'Base pessoas'!$A$2:$G998,7,0),"")</f>
        <v>João</v>
      </c>
      <c r="K10" s="13" t="str">
        <f>IFERROR(VLOOKUP(INDIRECT(Output!$B$1 &amp; "!"&amp;ADDRESS(ROW(),COLUMN())),'Base pessoas'!$A$2:$G998,7,0),"")</f>
        <v>Vino</v>
      </c>
      <c r="L10" s="13" t="str">
        <f>IFERROR(VLOOKUP(INDIRECT(Output!$B$1 &amp; "!"&amp;ADDRESS(ROW(),COLUMN())),'Base pessoas'!$A$2:$G998,7,0),"")</f>
        <v>Sandro</v>
      </c>
      <c r="M10" s="13" t="str">
        <f>IFERROR(VLOOKUP(INDIRECT(Output!$B$1 &amp; "!"&amp;ADDRESS(ROW(),COLUMN())),'Base pessoas'!$A$2:$G998,7,0),"")</f>
        <v/>
      </c>
      <c r="N10" s="13" t="str">
        <f>IFERROR(VLOOKUP(INDIRECT(Output!$B$1 &amp; "!"&amp;ADDRESS(ROW(),COLUMN())),'Base pessoas'!$A$2:$G998,7,0),"")</f>
        <v/>
      </c>
      <c r="O10" s="13" t="str">
        <f>IFERROR(VLOOKUP(INDIRECT(Output!$B$1 &amp; "!"&amp;ADDRESS(ROW(),COLUMN())),'Base pessoas'!$A$2:$G998,7,0),"")</f>
        <v/>
      </c>
      <c r="P10" s="13" t="str">
        <f>IFERROR(VLOOKUP(INDIRECT(Output!$B$1 &amp; "!"&amp;ADDRESS(ROW(),COLUMN())),'Base pessoas'!$A$2:$G998,7,0),"")</f>
        <v/>
      </c>
      <c r="Q10" s="13" t="str">
        <f>IFERROR(VLOOKUP(INDIRECT(Output!$B$1 &amp; "!"&amp;ADDRESS(ROW(),COLUMN())),'Base pessoas'!$A$2:$G998,7,0),"")</f>
        <v/>
      </c>
      <c r="R10" s="13" t="str">
        <f>IFERROR(VLOOKUP(INDIRECT(Output!$B$1 &amp; "!"&amp;ADDRESS(ROW(),COLUMN())),'Base pessoas'!$A$2:$G998,7,0),"")</f>
        <v/>
      </c>
      <c r="S10" s="13" t="str">
        <f>IFERROR(VLOOKUP(INDIRECT(Output!$B$1 &amp; "!"&amp;ADDRESS(ROW(),COLUMN())),'Base pessoas'!$A$2:$G998,7,0),"")</f>
        <v/>
      </c>
      <c r="T10" s="13" t="str">
        <f>IFERROR(VLOOKUP(INDIRECT(Output!$B$1 &amp; "!"&amp;ADDRESS(ROW(),COLUMN())),'Base pessoas'!$A$2:$G998,7,0),"")</f>
        <v/>
      </c>
      <c r="U10" s="13" t="str">
        <f>IFERROR(VLOOKUP(INDIRECT(Output!$B$1 &amp; "!"&amp;ADDRESS(ROW(),COLUMN())),'Base pessoas'!$A$2:$G998,7,0),"")</f>
        <v/>
      </c>
      <c r="V10" s="13" t="str">
        <f>IFERROR(VLOOKUP(INDIRECT(Output!$B$1 &amp; "!"&amp;ADDRESS(ROW(),COLUMN())),'Base pessoas'!$A$2:$G998,7,0),"")</f>
        <v/>
      </c>
    </row>
    <row r="11">
      <c r="A11" s="14" t="s">
        <v>82</v>
      </c>
      <c r="B11" s="13" t="str">
        <f>IFERROR(VLOOKUP(INDIRECT(Output!$B$1 &amp; "!"&amp;ADDRESS(ROW(),COLUMN())),'Base pessoas'!$A$2:$G998,7,0),"")</f>
        <v>Mery</v>
      </c>
      <c r="C11" s="13" t="str">
        <f>IFERROR(VLOOKUP(INDIRECT(Output!$B$1 &amp; "!"&amp;ADDRESS(ROW(),COLUMN())),'Base pessoas'!$A$2:$G998,7,0),"")</f>
        <v>Leandro</v>
      </c>
      <c r="D11" s="13" t="str">
        <f>IFERROR(VLOOKUP(INDIRECT(Output!$B$1 &amp; "!"&amp;ADDRESS(ROW(),COLUMN())),'Base pessoas'!$A$2:$G998,7,0),"")</f>
        <v>Nathan</v>
      </c>
      <c r="E11" s="13" t="str">
        <f>IFERROR(VLOOKUP(INDIRECT(Output!$B$1 &amp; "!"&amp;ADDRESS(ROW(),COLUMN())),'Base pessoas'!$A$2:$G998,7,0),"")</f>
        <v>Edina</v>
      </c>
      <c r="F11" s="13" t="str">
        <f>IFERROR(VLOOKUP(INDIRECT(Output!$B$1 &amp; "!"&amp;ADDRESS(ROW(),COLUMN())),'Base pessoas'!$A$2:$G998,7,0),"")</f>
        <v>Bianca</v>
      </c>
      <c r="G11" s="13" t="str">
        <f>IFERROR(VLOOKUP(INDIRECT(Output!$B$1 &amp; "!"&amp;ADDRESS(ROW(),COLUMN())),'Base pessoas'!$A$2:$G998,7,0),"")</f>
        <v>Bianca</v>
      </c>
      <c r="H11" s="13" t="str">
        <f>IFERROR(VLOOKUP(INDIRECT(Output!$B$1 &amp; "!"&amp;ADDRESS(ROW(),COLUMN())),'Base pessoas'!$A$2:$G998,7,0),"")</f>
        <v>Leticia</v>
      </c>
      <c r="I11" s="13" t="str">
        <f>IFERROR(VLOOKUP(INDIRECT(Output!$B$1 &amp; "!"&amp;ADDRESS(ROW(),COLUMN())),'Base pessoas'!$A$2:$G998,7,0),"")</f>
        <v>Gabriel</v>
      </c>
      <c r="J11" s="13" t="str">
        <f>IFERROR(VLOOKUP(INDIRECT(Output!$B$1 &amp; "!"&amp;ADDRESS(ROW(),COLUMN())),'Base pessoas'!$A$2:$G998,7,0),"")</f>
        <v>João</v>
      </c>
      <c r="K11" s="13" t="str">
        <f>IFERROR(VLOOKUP(INDIRECT(Output!$B$1 &amp; "!"&amp;ADDRESS(ROW(),COLUMN())),'Base pessoas'!$A$2:$G998,7,0),"")</f>
        <v>Vino</v>
      </c>
      <c r="L11" s="13" t="str">
        <f>IFERROR(VLOOKUP(INDIRECT(Output!$B$1 &amp; "!"&amp;ADDRESS(ROW(),COLUMN())),'Base pessoas'!$A$2:$G998,7,0),"")</f>
        <v>Sandro</v>
      </c>
      <c r="M11" s="13" t="str">
        <f>IFERROR(VLOOKUP(INDIRECT(Output!$B$1 &amp; "!"&amp;ADDRESS(ROW(),COLUMN())),'Base pessoas'!$A$2:$G998,7,0),"")</f>
        <v/>
      </c>
      <c r="N11" s="13" t="str">
        <f>IFERROR(VLOOKUP(INDIRECT(Output!$B$1 &amp; "!"&amp;ADDRESS(ROW(),COLUMN())),'Base pessoas'!$A$2:$G998,7,0),"")</f>
        <v/>
      </c>
      <c r="O11" s="13" t="str">
        <f>IFERROR(VLOOKUP(INDIRECT(Output!$B$1 &amp; "!"&amp;ADDRESS(ROW(),COLUMN())),'Base pessoas'!$A$2:$G998,7,0),"")</f>
        <v/>
      </c>
      <c r="P11" s="13" t="str">
        <f>IFERROR(VLOOKUP(INDIRECT(Output!$B$1 &amp; "!"&amp;ADDRESS(ROW(),COLUMN())),'Base pessoas'!$A$2:$G998,7,0),"")</f>
        <v/>
      </c>
      <c r="Q11" s="13" t="str">
        <f>IFERROR(VLOOKUP(INDIRECT(Output!$B$1 &amp; "!"&amp;ADDRESS(ROW(),COLUMN())),'Base pessoas'!$A$2:$G998,7,0),"")</f>
        <v/>
      </c>
      <c r="R11" s="13" t="str">
        <f>IFERROR(VLOOKUP(INDIRECT(Output!$B$1 &amp; "!"&amp;ADDRESS(ROW(),COLUMN())),'Base pessoas'!$A$2:$G998,7,0),"")</f>
        <v/>
      </c>
      <c r="S11" s="13" t="str">
        <f>IFERROR(VLOOKUP(INDIRECT(Output!$B$1 &amp; "!"&amp;ADDRESS(ROW(),COLUMN())),'Base pessoas'!$A$2:$G998,7,0),"")</f>
        <v/>
      </c>
      <c r="T11" s="13" t="str">
        <f>IFERROR(VLOOKUP(INDIRECT(Output!$B$1 &amp; "!"&amp;ADDRESS(ROW(),COLUMN())),'Base pessoas'!$A$2:$G998,7,0),"")</f>
        <v/>
      </c>
      <c r="U11" s="13" t="str">
        <f>IFERROR(VLOOKUP(INDIRECT(Output!$B$1 &amp; "!"&amp;ADDRESS(ROW(),COLUMN())),'Base pessoas'!$A$2:$G998,7,0),"")</f>
        <v/>
      </c>
      <c r="V11" s="13" t="str">
        <f>IFERROR(VLOOKUP(INDIRECT(Output!$B$1 &amp; "!"&amp;ADDRESS(ROW(),COLUMN())),'Base pessoas'!$A$2:$G998,7,0),"")</f>
        <v/>
      </c>
    </row>
    <row r="12">
      <c r="A12" s="12" t="s">
        <v>83</v>
      </c>
      <c r="B12" s="13" t="str">
        <f>IFERROR(VLOOKUP(INDIRECT(Output!$B$1 &amp; "!"&amp;ADDRESS(ROW(),COLUMN())),'Base pessoas'!$A$2:$G998,7,0),"")</f>
        <v>Gabriel</v>
      </c>
      <c r="C12" s="13" t="str">
        <f>IFERROR(VLOOKUP(INDIRECT(Output!$B$1 &amp; "!"&amp;ADDRESS(ROW(),COLUMN())),'Base pessoas'!$A$2:$G998,7,0),"")</f>
        <v>João</v>
      </c>
      <c r="D12" s="13" t="str">
        <f>IFERROR(VLOOKUP(INDIRECT(Output!$B$1 &amp; "!"&amp;ADDRESS(ROW(),COLUMN())),'Base pessoas'!$A$2:$G998,7,0),"")</f>
        <v>Vino</v>
      </c>
      <c r="E12" s="13" t="str">
        <f>IFERROR(VLOOKUP(INDIRECT(Output!$B$1 &amp; "!"&amp;ADDRESS(ROW(),COLUMN())),'Base pessoas'!$A$2:$G998,7,0),"")</f>
        <v>Felipe</v>
      </c>
      <c r="F12" s="13" t="str">
        <f>IFERROR(VLOOKUP(INDIRECT(Output!$B$1 &amp; "!"&amp;ADDRESS(ROW(),COLUMN())),'Base pessoas'!$A$2:$G998,7,0),"")</f>
        <v>Leticia</v>
      </c>
      <c r="G12" s="13" t="str">
        <f>IFERROR(VLOOKUP(INDIRECT(Output!$B$1 &amp; "!"&amp;ADDRESS(ROW(),COLUMN())),'Base pessoas'!$A$2:$G998,7,0),"")</f>
        <v>Leticia</v>
      </c>
      <c r="H12" s="13" t="str">
        <f>IFERROR(VLOOKUP(INDIRECT(Output!$B$1 &amp; "!"&amp;ADDRESS(ROW(),COLUMN())),'Base pessoas'!$A$2:$G998,7,0),"")</f>
        <v/>
      </c>
      <c r="I12" s="13" t="str">
        <f>IFERROR(VLOOKUP(INDIRECT(Output!$B$1 &amp; "!"&amp;ADDRESS(ROW(),COLUMN())),'Base pessoas'!$A$2:$G998,7,0),"")</f>
        <v/>
      </c>
      <c r="J12" s="13" t="str">
        <f>IFERROR(VLOOKUP(INDIRECT(Output!$B$1 &amp; "!"&amp;ADDRESS(ROW(),COLUMN())),'Base pessoas'!$A$2:$G998,7,0),"")</f>
        <v/>
      </c>
      <c r="K12" s="13" t="str">
        <f>IFERROR(VLOOKUP(INDIRECT(Output!$B$1 &amp; "!"&amp;ADDRESS(ROW(),COLUMN())),'Base pessoas'!$A$2:$G998,7,0),"")</f>
        <v/>
      </c>
      <c r="L12" s="13" t="str">
        <f>IFERROR(VLOOKUP(INDIRECT(Output!$B$1 &amp; "!"&amp;ADDRESS(ROW(),COLUMN())),'Base pessoas'!$A$2:$G998,7,0),"")</f>
        <v/>
      </c>
      <c r="M12" s="13" t="str">
        <f>IFERROR(VLOOKUP(INDIRECT(Output!$B$1 &amp; "!"&amp;ADDRESS(ROW(),COLUMN())),'Base pessoas'!$A$2:$G998,7,0),"")</f>
        <v/>
      </c>
      <c r="N12" s="13" t="str">
        <f>IFERROR(VLOOKUP(INDIRECT(Output!$B$1 &amp; "!"&amp;ADDRESS(ROW(),COLUMN())),'Base pessoas'!$A$2:$G998,7,0),"")</f>
        <v/>
      </c>
      <c r="O12" s="13" t="str">
        <f>IFERROR(VLOOKUP(INDIRECT(Output!$B$1 &amp; "!"&amp;ADDRESS(ROW(),COLUMN())),'Base pessoas'!$A$2:$G998,7,0),"")</f>
        <v/>
      </c>
      <c r="P12" s="13" t="str">
        <f>IFERROR(VLOOKUP(INDIRECT(Output!$B$1 &amp; "!"&amp;ADDRESS(ROW(),COLUMN())),'Base pessoas'!$A$2:$G998,7,0),"")</f>
        <v/>
      </c>
      <c r="Q12" s="13" t="str">
        <f>IFERROR(VLOOKUP(INDIRECT(Output!$B$1 &amp; "!"&amp;ADDRESS(ROW(),COLUMN())),'Base pessoas'!$A$2:$G998,7,0),"")</f>
        <v/>
      </c>
      <c r="R12" s="13" t="str">
        <f>IFERROR(VLOOKUP(INDIRECT(Output!$B$1 &amp; "!"&amp;ADDRESS(ROW(),COLUMN())),'Base pessoas'!$A$2:$G998,7,0),"")</f>
        <v/>
      </c>
      <c r="S12" s="13" t="str">
        <f>IFERROR(VLOOKUP(INDIRECT(Output!$B$1 &amp; "!"&amp;ADDRESS(ROW(),COLUMN())),'Base pessoas'!$A$2:$G998,7,0),"")</f>
        <v/>
      </c>
      <c r="T12" s="13" t="str">
        <f>IFERROR(VLOOKUP(INDIRECT(Output!$B$1 &amp; "!"&amp;ADDRESS(ROW(),COLUMN())),'Base pessoas'!$A$2:$G998,7,0),"")</f>
        <v/>
      </c>
      <c r="U12" s="13" t="str">
        <f>IFERROR(VLOOKUP(INDIRECT(Output!$B$1 &amp; "!"&amp;ADDRESS(ROW(),COLUMN())),'Base pessoas'!$A$2:$G998,7,0),"")</f>
        <v/>
      </c>
      <c r="V12" s="13" t="str">
        <f>IFERROR(VLOOKUP(INDIRECT(Output!$B$1 &amp; "!"&amp;ADDRESS(ROW(),COLUMN())),'Base pessoas'!$A$2:$G998,7,0),"")</f>
        <v/>
      </c>
    </row>
    <row r="13">
      <c r="A13" s="12" t="s">
        <v>84</v>
      </c>
      <c r="B13" s="13" t="str">
        <f>IFERROR(VLOOKUP(INDIRECT(Output!$B$1 &amp; "!"&amp;ADDRESS(ROW(),COLUMN())),'Base pessoas'!$A$2:$G998,7,0),"")</f>
        <v>Gabriel</v>
      </c>
      <c r="C13" s="13" t="str">
        <f>IFERROR(VLOOKUP(INDIRECT(Output!$B$1 &amp; "!"&amp;ADDRESS(ROW(),COLUMN())),'Base pessoas'!$A$2:$G998,7,0),"")</f>
        <v>João</v>
      </c>
      <c r="D13" s="13" t="str">
        <f>IFERROR(VLOOKUP(INDIRECT(Output!$B$1 &amp; "!"&amp;ADDRESS(ROW(),COLUMN())),'Base pessoas'!$A$2:$G998,7,0),"")</f>
        <v>Vino</v>
      </c>
      <c r="E13" s="13" t="str">
        <f>IFERROR(VLOOKUP(INDIRECT(Output!$B$1 &amp; "!"&amp;ADDRESS(ROW(),COLUMN())),'Base pessoas'!$A$2:$G998,7,0),"")</f>
        <v>Felipe</v>
      </c>
      <c r="F13" s="13" t="str">
        <f>IFERROR(VLOOKUP(INDIRECT(Output!$B$1 &amp; "!"&amp;ADDRESS(ROW(),COLUMN())),'Base pessoas'!$A$2:$G998,7,0),"")</f>
        <v>Leticia</v>
      </c>
      <c r="G13" s="13" t="str">
        <f>IFERROR(VLOOKUP(INDIRECT(Output!$B$1 &amp; "!"&amp;ADDRESS(ROW(),COLUMN())),'Base pessoas'!$A$2:$G998,7,0),"")</f>
        <v>Leticia</v>
      </c>
      <c r="H13" s="13" t="str">
        <f>IFERROR(VLOOKUP(INDIRECT(Output!$B$1 &amp; "!"&amp;ADDRESS(ROW(),COLUMN())),'Base pessoas'!$A$2:$G998,7,0),"")</f>
        <v/>
      </c>
      <c r="I13" s="13" t="str">
        <f>IFERROR(VLOOKUP(INDIRECT(Output!$B$1 &amp; "!"&amp;ADDRESS(ROW(),COLUMN())),'Base pessoas'!$A$2:$G998,7,0),"")</f>
        <v/>
      </c>
      <c r="J13" s="13" t="str">
        <f>IFERROR(VLOOKUP(INDIRECT(Output!$B$1 &amp; "!"&amp;ADDRESS(ROW(),COLUMN())),'Base pessoas'!$A$2:$G998,7,0),"")</f>
        <v/>
      </c>
      <c r="K13" s="13" t="str">
        <f>IFERROR(VLOOKUP(INDIRECT(Output!$B$1 &amp; "!"&amp;ADDRESS(ROW(),COLUMN())),'Base pessoas'!$A$2:$G998,7,0),"")</f>
        <v/>
      </c>
      <c r="L13" s="13" t="str">
        <f>IFERROR(VLOOKUP(INDIRECT(Output!$B$1 &amp; "!"&amp;ADDRESS(ROW(),COLUMN())),'Base pessoas'!$A$2:$G998,7,0),"")</f>
        <v/>
      </c>
      <c r="M13" s="13" t="str">
        <f>IFERROR(VLOOKUP(INDIRECT(Output!$B$1 &amp; "!"&amp;ADDRESS(ROW(),COLUMN())),'Base pessoas'!$A$2:$G998,7,0),"")</f>
        <v/>
      </c>
      <c r="N13" s="13" t="str">
        <f>IFERROR(VLOOKUP(INDIRECT(Output!$B$1 &amp; "!"&amp;ADDRESS(ROW(),COLUMN())),'Base pessoas'!$A$2:$G998,7,0),"")</f>
        <v/>
      </c>
      <c r="O13" s="13" t="str">
        <f>IFERROR(VLOOKUP(INDIRECT(Output!$B$1 &amp; "!"&amp;ADDRESS(ROW(),COLUMN())),'Base pessoas'!$A$2:$G998,7,0),"")</f>
        <v/>
      </c>
      <c r="P13" s="13" t="str">
        <f>IFERROR(VLOOKUP(INDIRECT(Output!$B$1 &amp; "!"&amp;ADDRESS(ROW(),COLUMN())),'Base pessoas'!$A$2:$G998,7,0),"")</f>
        <v/>
      </c>
      <c r="Q13" s="13" t="str">
        <f>IFERROR(VLOOKUP(INDIRECT(Output!$B$1 &amp; "!"&amp;ADDRESS(ROW(),COLUMN())),'Base pessoas'!$A$2:$G998,7,0),"")</f>
        <v/>
      </c>
      <c r="R13" s="13" t="str">
        <f>IFERROR(VLOOKUP(INDIRECT(Output!$B$1 &amp; "!"&amp;ADDRESS(ROW(),COLUMN())),'Base pessoas'!$A$2:$G998,7,0),"")</f>
        <v/>
      </c>
      <c r="S13" s="13" t="str">
        <f>IFERROR(VLOOKUP(INDIRECT(Output!$B$1 &amp; "!"&amp;ADDRESS(ROW(),COLUMN())),'Base pessoas'!$A$2:$G998,7,0),"")</f>
        <v/>
      </c>
      <c r="T13" s="13" t="str">
        <f>IFERROR(VLOOKUP(INDIRECT(Output!$B$1 &amp; "!"&amp;ADDRESS(ROW(),COLUMN())),'Base pessoas'!$A$2:$G998,7,0),"")</f>
        <v/>
      </c>
      <c r="U13" s="13" t="str">
        <f>IFERROR(VLOOKUP(INDIRECT(Output!$B$1 &amp; "!"&amp;ADDRESS(ROW(),COLUMN())),'Base pessoas'!$A$2:$G998,7,0),"")</f>
        <v/>
      </c>
      <c r="V13" s="13" t="str">
        <f>IFERROR(VLOOKUP(INDIRECT(Output!$B$1 &amp; "!"&amp;ADDRESS(ROW(),COLUMN())),'Base pessoas'!$A$2:$G998,7,0),"")</f>
        <v/>
      </c>
    </row>
    <row r="14">
      <c r="A14" s="12" t="s">
        <v>85</v>
      </c>
      <c r="B14" s="13" t="str">
        <f>IFERROR(VLOOKUP(INDIRECT(Output!$B$1 &amp; "!"&amp;ADDRESS(ROW(),COLUMN())),'Base pessoas'!$A$2:$G998,7,0),"")</f>
        <v>Gabriel</v>
      </c>
      <c r="C14" s="13" t="str">
        <f>IFERROR(VLOOKUP(INDIRECT(Output!$B$1 &amp; "!"&amp;ADDRESS(ROW(),COLUMN())),'Base pessoas'!$A$2:$G998,7,0),"")</f>
        <v>João</v>
      </c>
      <c r="D14" s="13" t="str">
        <f>IFERROR(VLOOKUP(INDIRECT(Output!$B$1 &amp; "!"&amp;ADDRESS(ROW(),COLUMN())),'Base pessoas'!$A$2:$G998,7,0),"")</f>
        <v>Vino</v>
      </c>
      <c r="E14" s="13" t="str">
        <f>IFERROR(VLOOKUP(INDIRECT(Output!$B$1 &amp; "!"&amp;ADDRESS(ROW(),COLUMN())),'Base pessoas'!$A$2:$G998,7,0),"")</f>
        <v>Felipe</v>
      </c>
      <c r="F14" s="13" t="str">
        <f>IFERROR(VLOOKUP(INDIRECT(Output!$B$1 &amp; "!"&amp;ADDRESS(ROW(),COLUMN())),'Base pessoas'!$A$2:$G998,7,0),"")</f>
        <v>Leticia</v>
      </c>
      <c r="G14" s="13" t="str">
        <f>IFERROR(VLOOKUP(INDIRECT(Output!$B$1 &amp; "!"&amp;ADDRESS(ROW(),COLUMN())),'Base pessoas'!$A$2:$G998,7,0),"")</f>
        <v>Leticia</v>
      </c>
      <c r="H14" s="13" t="str">
        <f>IFERROR(VLOOKUP(INDIRECT(Output!$B$1 &amp; "!"&amp;ADDRESS(ROW(),COLUMN())),'Base pessoas'!$A$2:$G998,7,0),"")</f>
        <v/>
      </c>
      <c r="I14" s="13" t="str">
        <f>IFERROR(VLOOKUP(INDIRECT(Output!$B$1 &amp; "!"&amp;ADDRESS(ROW(),COLUMN())),'Base pessoas'!$A$2:$G998,7,0),"")</f>
        <v/>
      </c>
      <c r="J14" s="13" t="str">
        <f>IFERROR(VLOOKUP(INDIRECT(Output!$B$1 &amp; "!"&amp;ADDRESS(ROW(),COLUMN())),'Base pessoas'!$A$2:$G998,7,0),"")</f>
        <v/>
      </c>
      <c r="K14" s="13" t="str">
        <f>IFERROR(VLOOKUP(INDIRECT(Output!$B$1 &amp; "!"&amp;ADDRESS(ROW(),COLUMN())),'Base pessoas'!$A$2:$G998,7,0),"")</f>
        <v/>
      </c>
      <c r="L14" s="13" t="str">
        <f>IFERROR(VLOOKUP(INDIRECT(Output!$B$1 &amp; "!"&amp;ADDRESS(ROW(),COLUMN())),'Base pessoas'!$A$2:$G998,7,0),"")</f>
        <v/>
      </c>
      <c r="M14" s="13" t="str">
        <f>IFERROR(VLOOKUP(INDIRECT(Output!$B$1 &amp; "!"&amp;ADDRESS(ROW(),COLUMN())),'Base pessoas'!$A$2:$G998,7,0),"")</f>
        <v/>
      </c>
      <c r="N14" s="13" t="str">
        <f>IFERROR(VLOOKUP(INDIRECT(Output!$B$1 &amp; "!"&amp;ADDRESS(ROW(),COLUMN())),'Base pessoas'!$A$2:$G998,7,0),"")</f>
        <v/>
      </c>
      <c r="O14" s="13" t="str">
        <f>IFERROR(VLOOKUP(INDIRECT(Output!$B$1 &amp; "!"&amp;ADDRESS(ROW(),COLUMN())),'Base pessoas'!$A$2:$G998,7,0),"")</f>
        <v/>
      </c>
      <c r="P14" s="13" t="str">
        <f>IFERROR(VLOOKUP(INDIRECT(Output!$B$1 &amp; "!"&amp;ADDRESS(ROW(),COLUMN())),'Base pessoas'!$A$2:$G998,7,0),"")</f>
        <v/>
      </c>
      <c r="Q14" s="13" t="str">
        <f>IFERROR(VLOOKUP(INDIRECT(Output!$B$1 &amp; "!"&amp;ADDRESS(ROW(),COLUMN())),'Base pessoas'!$A$2:$G998,7,0),"")</f>
        <v/>
      </c>
      <c r="R14" s="13" t="str">
        <f>IFERROR(VLOOKUP(INDIRECT(Output!$B$1 &amp; "!"&amp;ADDRESS(ROW(),COLUMN())),'Base pessoas'!$A$2:$G998,7,0),"")</f>
        <v/>
      </c>
      <c r="S14" s="13" t="str">
        <f>IFERROR(VLOOKUP(INDIRECT(Output!$B$1 &amp; "!"&amp;ADDRESS(ROW(),COLUMN())),'Base pessoas'!$A$2:$G998,7,0),"")</f>
        <v/>
      </c>
      <c r="T14" s="13" t="str">
        <f>IFERROR(VLOOKUP(INDIRECT(Output!$B$1 &amp; "!"&amp;ADDRESS(ROW(),COLUMN())),'Base pessoas'!$A$2:$G998,7,0),"")</f>
        <v/>
      </c>
      <c r="U14" s="13" t="str">
        <f>IFERROR(VLOOKUP(INDIRECT(Output!$B$1 &amp; "!"&amp;ADDRESS(ROW(),COLUMN())),'Base pessoas'!$A$2:$G998,7,0),"")</f>
        <v/>
      </c>
      <c r="V14" s="13" t="str">
        <f>IFERROR(VLOOKUP(INDIRECT(Output!$B$1 &amp; "!"&amp;ADDRESS(ROW(),COLUMN())),'Base pessoas'!$A$2:$G998,7,0),"")</f>
        <v/>
      </c>
    </row>
    <row r="15">
      <c r="A15" s="15" t="s">
        <v>86</v>
      </c>
      <c r="B15" s="16">
        <f t="array" ref="B15">SUM(IF(B2:B14&lt;&gt;"", 1, 0))</f>
        <v>13</v>
      </c>
      <c r="C15" s="16">
        <f t="array" ref="C15">SUM(IF(C2:C14&lt;&gt;"", 1, 0))</f>
        <v>13</v>
      </c>
      <c r="D15" s="16">
        <f t="array" ref="D15">SUM(IF(D2:D14&lt;&gt;"", 1, 0))</f>
        <v>13</v>
      </c>
      <c r="E15" s="16">
        <f t="array" ref="E15">SUM(IF(E2:E14&lt;&gt;"", 1, 0))</f>
        <v>13</v>
      </c>
      <c r="F15" s="16">
        <f t="array" ref="F15">SUM(IF(F2:F14&lt;&gt;"", 1, 0))</f>
        <v>13</v>
      </c>
      <c r="G15" s="16">
        <f t="array" ref="G15">SUM(IF(G2:G14&lt;&gt;"", 1, 0))</f>
        <v>13</v>
      </c>
      <c r="H15" s="16">
        <f t="array" ref="H15">SUM(IF(H2:H14&lt;&gt;"", 1, 0))</f>
        <v>5</v>
      </c>
      <c r="I15" s="16">
        <f t="array" ref="I15">SUM(IF(I2:I14&lt;&gt;"", 1, 0))</f>
        <v>5</v>
      </c>
      <c r="J15" s="16">
        <f t="array" ref="J15">SUM(IF(J2:J14&lt;&gt;"", 1, 0))</f>
        <v>5</v>
      </c>
      <c r="K15" s="16">
        <f t="array" ref="K15">SUM(IF(K2:K14&lt;&gt;"", 1, 0))</f>
        <v>9</v>
      </c>
      <c r="L15" s="16">
        <f t="array" ref="L15">SUM(IF(L2:L14&lt;&gt;"", 1, 0))</f>
        <v>6</v>
      </c>
      <c r="M15" s="16">
        <f t="array" ref="M15">SUM(IF(M2:M14&lt;&gt;"", 1, 0))</f>
        <v>0</v>
      </c>
      <c r="N15" s="16">
        <f t="array" ref="N15">SUM(IF(N2:N14&lt;&gt;"", 1, 0))</f>
        <v>0</v>
      </c>
      <c r="O15" s="16">
        <f t="array" ref="O15">SUM(IF(O2:O14&lt;&gt;"", 1, 0))</f>
        <v>0</v>
      </c>
      <c r="P15" s="16">
        <f t="array" ref="P15">SUM(IF(P2:P14&lt;&gt;"", 1, 0))</f>
        <v>0</v>
      </c>
      <c r="Q15" s="16">
        <f t="array" ref="Q15">SUM(IF(Q2:Q14&lt;&gt;"", 1, 0))</f>
        <v>0</v>
      </c>
      <c r="R15" s="16">
        <f t="array" ref="R15">SUM(IF(R2:R14&lt;&gt;"", 1, 0))</f>
        <v>3</v>
      </c>
      <c r="S15" s="16">
        <f t="array" ref="S15">SUM(IF(S2:S14&lt;&gt;"", 1, 0))</f>
        <v>3</v>
      </c>
      <c r="T15" s="16">
        <f t="array" ref="T15">SUM(IF(T2:T14&lt;&gt;"", 1, 0))</f>
        <v>3</v>
      </c>
      <c r="U15" s="16">
        <f t="array" ref="U15">SUM(IF(U2:U14&lt;&gt;"", 1, 0))</f>
        <v>3</v>
      </c>
      <c r="V15" s="16">
        <f t="array" ref="V15">SUM(IF(V2:V14&lt;&gt;"", 1, 0))</f>
        <v>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16.25"/>
    <col customWidth="1" min="5" max="5" width="16.25"/>
  </cols>
  <sheetData>
    <row r="1">
      <c r="A1" s="7" t="s">
        <v>87</v>
      </c>
      <c r="B1" s="7" t="s">
        <v>46</v>
      </c>
    </row>
    <row r="2" ht="5.25" customHeight="1">
      <c r="A2" s="7"/>
      <c r="B2" s="7"/>
      <c r="P2" s="10" t="str">
        <f>IFERROR(__xludf.DUMMYFUNCTION("IFERROR(IF(COUNTA(QUERY(TRANSPOSE('Horários com nome'!$B$1:$Z1002), ""select Col1 where (Col""&amp;ROW()-1&amp;"" = '""&amp;B$3&amp;""')"")) &gt; 1, INDEX(QUERY(TRANSPOSE('Horários com nome'!$B$1:$Z1002), ""select Col1 where (Col""&amp;ROW()-1&amp;"" = '""&amp;B$3&amp;""')""), 1) &amp; "" / """&amp;" &amp; INDEX(QUERY(TRANSPOSE('Horários com nome'!$B$1:$Z1002), ""select Col1 where (Col""&amp;ROW()-1&amp;"" = '""&amp;B$3&amp;""')""), 2), INDEX(QUERY(TRANSPOSE('Horários com nome'!$B$1:$Z1002), ""select Col1 where (Col""&amp;ROW()-1&amp;"" = '""&amp;B$3&amp;""')""), 1)), """")"),"")</f>
        <v/>
      </c>
    </row>
    <row r="3">
      <c r="A3" s="17" t="s">
        <v>88</v>
      </c>
      <c r="B3" s="18" t="str">
        <f>IFERROR(__xludf.DUMMYFUNCTION("TRANSPOSE(unique('Base pessoas'!G2:G1002))"),"Bianca")</f>
        <v>Bianca</v>
      </c>
      <c r="C3" s="19" t="str">
        <f>IFERROR(__xludf.DUMMYFUNCTION("""COMPUTED_VALUE"""),"Mery")</f>
        <v>Mery</v>
      </c>
      <c r="D3" s="19" t="str">
        <f>IFERROR(__xludf.DUMMYFUNCTION("""COMPUTED_VALUE"""),"Leandro")</f>
        <v>Leandro</v>
      </c>
      <c r="E3" s="19" t="str">
        <f>IFERROR(__xludf.DUMMYFUNCTION("""COMPUTED_VALUE"""),"Leticia")</f>
        <v>Leticia</v>
      </c>
      <c r="F3" s="19" t="str">
        <f>IFERROR(__xludf.DUMMYFUNCTION("""COMPUTED_VALUE"""),"Gabriel")</f>
        <v>Gabriel</v>
      </c>
      <c r="G3" s="19" t="str">
        <f>IFERROR(__xludf.DUMMYFUNCTION("""COMPUTED_VALUE"""),"João")</f>
        <v>João</v>
      </c>
      <c r="H3" s="19" t="str">
        <f>IFERROR(__xludf.DUMMYFUNCTION("""COMPUTED_VALUE"""),"Vino")</f>
        <v>Vino</v>
      </c>
      <c r="I3" s="19" t="str">
        <f>IFERROR(__xludf.DUMMYFUNCTION("""COMPUTED_VALUE"""),"Nathan")</f>
        <v>Nathan</v>
      </c>
      <c r="J3" s="19" t="str">
        <f>IFERROR(__xludf.DUMMYFUNCTION("""COMPUTED_VALUE"""),"Edina")</f>
        <v>Edina</v>
      </c>
      <c r="K3" s="19" t="str">
        <f>IFERROR(__xludf.DUMMYFUNCTION("""COMPUTED_VALUE"""),"Sandro")</f>
        <v>Sandro</v>
      </c>
      <c r="L3" s="19" t="str">
        <f>IFERROR(__xludf.DUMMYFUNCTION("""COMPUTED_VALUE"""),"Antony")</f>
        <v>Antony</v>
      </c>
      <c r="M3" s="19" t="str">
        <f>IFERROR(__xludf.DUMMYFUNCTION("""COMPUTED_VALUE"""),"Felipe")</f>
        <v>Felipe</v>
      </c>
      <c r="N3" s="19" t="str">
        <f>IFERROR(__xludf.DUMMYFUNCTION("""COMPUTED_VALUE"""),"Luiz")</f>
        <v>Luiz</v>
      </c>
      <c r="O3" s="10"/>
    </row>
    <row r="4">
      <c r="A4" s="12" t="s">
        <v>18</v>
      </c>
      <c r="B4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"""")"),"Injetora 5 / Injetora 6")</f>
        <v>Injetora 5 / Injetora 6</v>
      </c>
      <c r="C4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"""")"),"Injetora 1")</f>
        <v>Injetora 1</v>
      </c>
      <c r="D4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"""")"),"Injetora 2")</f>
        <v>Injetora 2</v>
      </c>
      <c r="E4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"""")"),"")</f>
        <v/>
      </c>
      <c r="F4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"""")"),"")</f>
        <v/>
      </c>
      <c r="G4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"""")"),"")</f>
        <v/>
      </c>
      <c r="H4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"""")"),"")</f>
        <v/>
      </c>
      <c r="I4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"""")"),"Injetora 3")</f>
        <v>Injetora 3</v>
      </c>
      <c r="J4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"""")"),"Injetora 4")</f>
        <v>Injetora 4</v>
      </c>
      <c r="K4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"""")"),"Solda US 4")</f>
        <v>Solda US 4</v>
      </c>
      <c r="L4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4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"""")"),"")</f>
        <v/>
      </c>
      <c r="N4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5">
      <c r="A5" s="12" t="s">
        <v>19</v>
      </c>
      <c r="B5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"""")"),"Injetora 5 / Injetora 6")</f>
        <v>Injetora 5 / Injetora 6</v>
      </c>
      <c r="C5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"""")"),"Injetora 1")</f>
        <v>Injetora 1</v>
      </c>
      <c r="D5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"""")"),"Injetora 2")</f>
        <v>Injetora 2</v>
      </c>
      <c r="E5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"""")"),"")</f>
        <v/>
      </c>
      <c r="F5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"""")"),"")</f>
        <v/>
      </c>
      <c r="G5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"""")"),"")</f>
        <v/>
      </c>
      <c r="H5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"""")"),"")</f>
        <v/>
      </c>
      <c r="I5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"""")"),"Injetora 3")</f>
        <v>Injetora 3</v>
      </c>
      <c r="J5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"""")"),"Injetora 4")</f>
        <v>Injetora 4</v>
      </c>
      <c r="K5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"""")"),"Solda US 4")</f>
        <v>Solda US 4</v>
      </c>
      <c r="L5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5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"""")"),"")</f>
        <v/>
      </c>
      <c r="N5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6">
      <c r="A6" s="12" t="s">
        <v>20</v>
      </c>
      <c r="B6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"""")"),"Injetora 5 / Injetora 6")</f>
        <v>Injetora 5 / Injetora 6</v>
      </c>
      <c r="C6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"""")"),"Injetora 1")</f>
        <v>Injetora 1</v>
      </c>
      <c r="D6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"""")"),"Injetora 2")</f>
        <v>Injetora 2</v>
      </c>
      <c r="E6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"""")"),"")</f>
        <v/>
      </c>
      <c r="F6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"""")"),"")</f>
        <v/>
      </c>
      <c r="G6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"""")"),"")</f>
        <v/>
      </c>
      <c r="H6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"""")"),"")</f>
        <v/>
      </c>
      <c r="I6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"""")"),"Injetora 3")</f>
        <v>Injetora 3</v>
      </c>
      <c r="J6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"""")"),"Injetora 4")</f>
        <v>Injetora 4</v>
      </c>
      <c r="K6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"""")"),"Solda US 4")</f>
        <v>Solda US 4</v>
      </c>
      <c r="L6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6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"""")"),"")</f>
        <v/>
      </c>
      <c r="N6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7">
      <c r="A7" s="14" t="s">
        <v>21</v>
      </c>
      <c r="B7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"""")"),"Solda US 1")</f>
        <v>Solda US 1</v>
      </c>
      <c r="C7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"""")"),"Solda US 2")</f>
        <v>Solda US 2</v>
      </c>
      <c r="D7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"""")"),"Solda US 3")</f>
        <v>Solda US 3</v>
      </c>
      <c r="E7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"""")"),"Injetora 5 / Injetora 6")</f>
        <v>Injetora 5 / Injetora 6</v>
      </c>
      <c r="F7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"""")"),"Injetora 1")</f>
        <v>Injetora 1</v>
      </c>
      <c r="G7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"""")"),"Injetora 2")</f>
        <v>Injetora 2</v>
      </c>
      <c r="H7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"""")"),"Injetora 3")</f>
        <v>Injetora 3</v>
      </c>
      <c r="I7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"""")"),"Fita 1")</f>
        <v>Fita 1</v>
      </c>
      <c r="J7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"""")"),"Injetora 4")</f>
        <v>Injetora 4</v>
      </c>
      <c r="K7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"""")"),"Solda US 4")</f>
        <v>Solda US 4</v>
      </c>
      <c r="L7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7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"""")"),"")</f>
        <v/>
      </c>
      <c r="N7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8">
      <c r="A8" s="14" t="s">
        <v>22</v>
      </c>
      <c r="B8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"""")"),"Solda US 1")</f>
        <v>Solda US 1</v>
      </c>
      <c r="C8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"""")"),"Solda US 2")</f>
        <v>Solda US 2</v>
      </c>
      <c r="D8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"""")"),"Solda US 3")</f>
        <v>Solda US 3</v>
      </c>
      <c r="E8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"""")"),"Injetora 5 / Injetora 6")</f>
        <v>Injetora 5 / Injetora 6</v>
      </c>
      <c r="F8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"""")"),"Injetora 1")</f>
        <v>Injetora 1</v>
      </c>
      <c r="G8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"""")"),"Injetora 2")</f>
        <v>Injetora 2</v>
      </c>
      <c r="H8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"""")"),"Injetora 3")</f>
        <v>Injetora 3</v>
      </c>
      <c r="I8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"""")"),"Fita 1")</f>
        <v>Fita 1</v>
      </c>
      <c r="J8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"""")"),"Injetora 4")</f>
        <v>Injetora 4</v>
      </c>
      <c r="K8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"""")"),"Solda US 4")</f>
        <v>Solda US 4</v>
      </c>
      <c r="L8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8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"""")"),"")</f>
        <v/>
      </c>
      <c r="N8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9">
      <c r="A9" s="14" t="s">
        <v>23</v>
      </c>
      <c r="B9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"""")"),"Solda US 1")</f>
        <v>Solda US 1</v>
      </c>
      <c r="C9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"""")"),"Solda US 2")</f>
        <v>Solda US 2</v>
      </c>
      <c r="D9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"""")"),"Solda US 3")</f>
        <v>Solda US 3</v>
      </c>
      <c r="E9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"""")"),"Injetora 5 / Injetora 6")</f>
        <v>Injetora 5 / Injetora 6</v>
      </c>
      <c r="F9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"""")"),"Injetora 1")</f>
        <v>Injetora 1</v>
      </c>
      <c r="G9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"""")"),"Injetora 2")</f>
        <v>Injetora 2</v>
      </c>
      <c r="H9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"""")"),"Injetora 3")</f>
        <v>Injetora 3</v>
      </c>
      <c r="I9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"""")"),"Almoço")</f>
        <v>Almoço</v>
      </c>
      <c r="J9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"""")"),"Almoço")</f>
        <v>Almoço</v>
      </c>
      <c r="K9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"""")"),"Almoço")</f>
        <v>Almoço</v>
      </c>
      <c r="L9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9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"""")"),"Injetora 4")</f>
        <v>Injetora 4</v>
      </c>
      <c r="N9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"""")"),"Almoço")</f>
        <v>Almoço</v>
      </c>
    </row>
    <row r="10">
      <c r="A10" s="14" t="s">
        <v>24</v>
      </c>
      <c r="B10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"""")"),"Almoço")</f>
        <v>Almoço</v>
      </c>
      <c r="C10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"""")"),"Almoço")</f>
        <v>Almoço</v>
      </c>
      <c r="D10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"""")"),"Almoço")</f>
        <v>Almoço</v>
      </c>
      <c r="E10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"""")"),"Injetora 5 / Injetora 6")</f>
        <v>Injetora 5 / Injetora 6</v>
      </c>
      <c r="F10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"""")"),"Injetora 1")</f>
        <v>Injetora 1</v>
      </c>
      <c r="G10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"""")"),"Injetora 2")</f>
        <v>Injetora 2</v>
      </c>
      <c r="H10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"""")"),"Injetora 3")</f>
        <v>Injetora 3</v>
      </c>
      <c r="I10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"""")"),"Fita 1")</f>
        <v>Fita 1</v>
      </c>
      <c r="J10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"""")"),"Injetora 4")</f>
        <v>Injetora 4</v>
      </c>
      <c r="K10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"""")"),"Solda US 4")</f>
        <v>Solda US 4</v>
      </c>
      <c r="L10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"""")"),"Almoço")</f>
        <v>Almoço</v>
      </c>
      <c r="M10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"""")"),"")</f>
        <v/>
      </c>
      <c r="N10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11">
      <c r="A11" s="14" t="s">
        <v>25</v>
      </c>
      <c r="B11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"""")"),"Injetora 5 / Injetora 6")</f>
        <v>Injetora 5 / Injetora 6</v>
      </c>
      <c r="C11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"""")"),"Injetora 1")</f>
        <v>Injetora 1</v>
      </c>
      <c r="D11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"""")"),"Injetora 2")</f>
        <v>Injetora 2</v>
      </c>
      <c r="E11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"""")"),"Almoço")</f>
        <v>Almoço</v>
      </c>
      <c r="F11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"""")"),"Almoço")</f>
        <v>Almoço</v>
      </c>
      <c r="G11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"""")"),"Almoço")</f>
        <v>Almoço</v>
      </c>
      <c r="H11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"""")"),"Almoço")</f>
        <v>Almoço</v>
      </c>
      <c r="I11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"""")"),"Injetora 3 / Fita 1")</f>
        <v>Injetora 3 / Fita 1</v>
      </c>
      <c r="J11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"""")"),"Injetora 4")</f>
        <v>Injetora 4</v>
      </c>
      <c r="K11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"""")"),"Solda US 4")</f>
        <v>Solda US 4</v>
      </c>
      <c r="L11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11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"""")"),"Almoço")</f>
        <v>Almoço</v>
      </c>
      <c r="N11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12">
      <c r="A12" s="14" t="s">
        <v>26</v>
      </c>
      <c r="B12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"""")"),"Injetora 5 / Injetora 6")</f>
        <v>Injetora 5 / Injetora 6</v>
      </c>
      <c r="C12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"""")"),"Injetora 1")</f>
        <v>Injetora 1</v>
      </c>
      <c r="D12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"""")"),"Injetora 2")</f>
        <v>Injetora 2</v>
      </c>
      <c r="E12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"""")"),"Solda US 1")</f>
        <v>Solda US 1</v>
      </c>
      <c r="F12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"""")"),"Solda US 2")</f>
        <v>Solda US 2</v>
      </c>
      <c r="G12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"""")"),"Solda US 3")</f>
        <v>Solda US 3</v>
      </c>
      <c r="H12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"""")"),"Solda US 4")</f>
        <v>Solda US 4</v>
      </c>
      <c r="I12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"""")"),"Injetora 3")</f>
        <v>Injetora 3</v>
      </c>
      <c r="J12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"""")"),"Injetora 4")</f>
        <v>Injetora 4</v>
      </c>
      <c r="K12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"""")"),"Fita 1")</f>
        <v>Fita 1</v>
      </c>
      <c r="L12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12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"""")"),"")</f>
        <v/>
      </c>
      <c r="N12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13">
      <c r="A13" s="14" t="s">
        <v>27</v>
      </c>
      <c r="B13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"""")"),"Injetora 5 / Injetora 6")</f>
        <v>Injetora 5 / Injetora 6</v>
      </c>
      <c r="C13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"""")"),"Injetora 1")</f>
        <v>Injetora 1</v>
      </c>
      <c r="D13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"""")"),"Injetora 2")</f>
        <v>Injetora 2</v>
      </c>
      <c r="E13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"""")"),"Solda US 1")</f>
        <v>Solda US 1</v>
      </c>
      <c r="F13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"""")"),"Solda US 2")</f>
        <v>Solda US 2</v>
      </c>
      <c r="G13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"""")"),"Solda US 3")</f>
        <v>Solda US 3</v>
      </c>
      <c r="H13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"""")"),"Solda US 4")</f>
        <v>Solda US 4</v>
      </c>
      <c r="I13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"""")"),"Injetora 3")</f>
        <v>Injetora 3</v>
      </c>
      <c r="J13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"""")"),"Injetora 4")</f>
        <v>Injetora 4</v>
      </c>
      <c r="K13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"""")"),"Fita 1")</f>
        <v>Fita 1</v>
      </c>
      <c r="L13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13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"""")"),"")</f>
        <v/>
      </c>
      <c r="N13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14">
      <c r="A14" s="12" t="s">
        <v>28</v>
      </c>
      <c r="B14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"""")"),"")</f>
        <v/>
      </c>
      <c r="C14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"""")"),"")</f>
        <v/>
      </c>
      <c r="D14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"""")"),"")</f>
        <v/>
      </c>
      <c r="E14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"""")"),"Injetora 5 / Injetora 6")</f>
        <v>Injetora 5 / Injetora 6</v>
      </c>
      <c r="F14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"""")"),"Injetora 1")</f>
        <v>Injetora 1</v>
      </c>
      <c r="G14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"""")"),"Injetora 2")</f>
        <v>Injetora 2</v>
      </c>
      <c r="H14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"""")"),"Injetora 3")</f>
        <v>Injetora 3</v>
      </c>
      <c r="I14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"""")"),"")</f>
        <v/>
      </c>
      <c r="J14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"""")"),"")</f>
        <v/>
      </c>
      <c r="K14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"""")"),"")</f>
        <v/>
      </c>
      <c r="L14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14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"""")"),"Injetora 4")</f>
        <v>Injetora 4</v>
      </c>
      <c r="N14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15">
      <c r="A15" s="12" t="s">
        <v>29</v>
      </c>
      <c r="B15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"""")"),"")</f>
        <v/>
      </c>
      <c r="C15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"""")"),"")</f>
        <v/>
      </c>
      <c r="D15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"""")"),"")</f>
        <v/>
      </c>
      <c r="E15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"""")"),"Injetora 5 / Injetora 6")</f>
        <v>Injetora 5 / Injetora 6</v>
      </c>
      <c r="F15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"""")"),"Injetora 1")</f>
        <v>Injetora 1</v>
      </c>
      <c r="G15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"""")"),"Injetora 2")</f>
        <v>Injetora 2</v>
      </c>
      <c r="H15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"""")"),"Injetora 3")</f>
        <v>Injetora 3</v>
      </c>
      <c r="I15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"""")"),"")</f>
        <v/>
      </c>
      <c r="J15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"""")"),"")</f>
        <v/>
      </c>
      <c r="K15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"""")"),"")</f>
        <v/>
      </c>
      <c r="L15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15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"""")"),"Injetora 4")</f>
        <v>Injetora 4</v>
      </c>
      <c r="N15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16">
      <c r="A16" s="12" t="s">
        <v>30</v>
      </c>
      <c r="B16" s="20" t="str">
        <f>IFERROR(__xludf.DUMMYFUNCTION("IFERROR(IF(COUNTA(QUERY(TRANSPOSE('Horários com nome'!$B$1:$Z1002), ""select Col1 where (Col""&amp;ROW()-2&amp;"" = '""&amp;B$3&amp;""')"")) &gt; 1,
INDEX(QUERY(TRANSPOSE('Horários com nome'!$B$1:$Z1002), ""select Col1 where (Col""&amp;ROW()-2&amp;"" = '""&amp;B$3&amp;""')""), 1) &amp; "" / """&amp;" &amp;
INDEX(QUERY(TRANSPOSE('Horários com nome'!$B$1:$Z1002), ""select Col1 where (Col""&amp;ROW()-2&amp;"" = '""&amp;B$3&amp;""')""), 2),
INDEX(QUERY(TRANSPOSE('Horários com nome'!$B$1:$Z1002), ""select Col1 where (Col""&amp;ROW()-2&amp;"" = '""&amp;B$3&amp;""')""), 1)), """")"),"")</f>
        <v/>
      </c>
      <c r="C16" s="20" t="str">
        <f>IFERROR(__xludf.DUMMYFUNCTION("IFERROR(IF(COUNTA(QUERY(TRANSPOSE('Horários com nome'!$B$1:$Z1002), ""select Col1 where (Col""&amp;ROW()-2&amp;"" = '""&amp;C$3&amp;""')"")) &gt; 1,
INDEX(QUERY(TRANSPOSE('Horários com nome'!$B$1:$Z1002), ""select Col1 where (Col""&amp;ROW()-2&amp;"" = '""&amp;C$3&amp;""')""), 1) &amp; "" / """&amp;" &amp;
INDEX(QUERY(TRANSPOSE('Horários com nome'!$B$1:$Z1002), ""select Col1 where (Col""&amp;ROW()-2&amp;"" = '""&amp;C$3&amp;""')""), 2),
INDEX(QUERY(TRANSPOSE('Horários com nome'!$B$1:$Z1002), ""select Col1 where (Col""&amp;ROW()-2&amp;"" = '""&amp;C$3&amp;""')""), 1)), """")"),"")</f>
        <v/>
      </c>
      <c r="D16" s="20" t="str">
        <f>IFERROR(__xludf.DUMMYFUNCTION("IFERROR(IF(COUNTA(QUERY(TRANSPOSE('Horários com nome'!$B$1:$Z1002), ""select Col1 where (Col""&amp;ROW()-2&amp;"" = '""&amp;D$3&amp;""')"")) &gt; 1,
INDEX(QUERY(TRANSPOSE('Horários com nome'!$B$1:$Z1002), ""select Col1 where (Col""&amp;ROW()-2&amp;"" = '""&amp;D$3&amp;""')""), 1) &amp; "" / """&amp;" &amp;
INDEX(QUERY(TRANSPOSE('Horários com nome'!$B$1:$Z1002), ""select Col1 where (Col""&amp;ROW()-2&amp;"" = '""&amp;D$3&amp;""')""), 2),
INDEX(QUERY(TRANSPOSE('Horários com nome'!$B$1:$Z1002), ""select Col1 where (Col""&amp;ROW()-2&amp;"" = '""&amp;D$3&amp;""')""), 1)), """")"),"")</f>
        <v/>
      </c>
      <c r="E16" s="20" t="str">
        <f>IFERROR(__xludf.DUMMYFUNCTION("IFERROR(IF(COUNTA(QUERY(TRANSPOSE('Horários com nome'!$B$1:$Z1002), ""select Col1 where (Col""&amp;ROW()-2&amp;"" = '""&amp;E$3&amp;""')"")) &gt; 1,
INDEX(QUERY(TRANSPOSE('Horários com nome'!$B$1:$Z1002), ""select Col1 where (Col""&amp;ROW()-2&amp;"" = '""&amp;E$3&amp;""')""), 1) &amp; "" / """&amp;" &amp;
INDEX(QUERY(TRANSPOSE('Horários com nome'!$B$1:$Z1002), ""select Col1 where (Col""&amp;ROW()-2&amp;"" = '""&amp;E$3&amp;""')""), 2),
INDEX(QUERY(TRANSPOSE('Horários com nome'!$B$1:$Z1002), ""select Col1 where (Col""&amp;ROW()-2&amp;"" = '""&amp;E$3&amp;""')""), 1)), """")"),"Injetora 5 / Injetora 6")</f>
        <v>Injetora 5 / Injetora 6</v>
      </c>
      <c r="F16" s="20" t="str">
        <f>IFERROR(__xludf.DUMMYFUNCTION("IFERROR(IF(COUNTA(QUERY(TRANSPOSE('Horários com nome'!$B$1:$Z1002), ""select Col1 where (Col""&amp;ROW()-2&amp;"" = '""&amp;F$3&amp;""')"")) &gt; 1,
INDEX(QUERY(TRANSPOSE('Horários com nome'!$B$1:$Z1002), ""select Col1 where (Col""&amp;ROW()-2&amp;"" = '""&amp;F$3&amp;""')""), 1) &amp; "" / """&amp;" &amp;
INDEX(QUERY(TRANSPOSE('Horários com nome'!$B$1:$Z1002), ""select Col1 where (Col""&amp;ROW()-2&amp;"" = '""&amp;F$3&amp;""')""), 2),
INDEX(QUERY(TRANSPOSE('Horários com nome'!$B$1:$Z1002), ""select Col1 where (Col""&amp;ROW()-2&amp;"" = '""&amp;F$3&amp;""')""), 1)), """")"),"Injetora 1")</f>
        <v>Injetora 1</v>
      </c>
      <c r="G16" s="20" t="str">
        <f>IFERROR(__xludf.DUMMYFUNCTION("IFERROR(IF(COUNTA(QUERY(TRANSPOSE('Horários com nome'!$B$1:$Z1002), ""select Col1 where (Col""&amp;ROW()-2&amp;"" = '""&amp;G$3&amp;""')"")) &gt; 1,
INDEX(QUERY(TRANSPOSE('Horários com nome'!$B$1:$Z1002), ""select Col1 where (Col""&amp;ROW()-2&amp;"" = '""&amp;G$3&amp;""')""), 1) &amp; "" / """&amp;" &amp;
INDEX(QUERY(TRANSPOSE('Horários com nome'!$B$1:$Z1002), ""select Col1 where (Col""&amp;ROW()-2&amp;"" = '""&amp;G$3&amp;""')""), 2),
INDEX(QUERY(TRANSPOSE('Horários com nome'!$B$1:$Z1002), ""select Col1 where (Col""&amp;ROW()-2&amp;"" = '""&amp;G$3&amp;""')""), 1)), """")"),"Injetora 2")</f>
        <v>Injetora 2</v>
      </c>
      <c r="H16" s="20" t="str">
        <f>IFERROR(__xludf.DUMMYFUNCTION("IFERROR(IF(COUNTA(QUERY(TRANSPOSE('Horários com nome'!$B$1:$Z1002), ""select Col1 where (Col""&amp;ROW()-2&amp;"" = '""&amp;H$3&amp;""')"")) &gt; 1,
INDEX(QUERY(TRANSPOSE('Horários com nome'!$B$1:$Z1002), ""select Col1 where (Col""&amp;ROW()-2&amp;"" = '""&amp;H$3&amp;""')""), 1) &amp; "" / """&amp;" &amp;
INDEX(QUERY(TRANSPOSE('Horários com nome'!$B$1:$Z1002), ""select Col1 where (Col""&amp;ROW()-2&amp;"" = '""&amp;H$3&amp;""')""), 2),
INDEX(QUERY(TRANSPOSE('Horários com nome'!$B$1:$Z1002), ""select Col1 where (Col""&amp;ROW()-2&amp;"" = '""&amp;H$3&amp;""')""), 1)), """")"),"Injetora 3")</f>
        <v>Injetora 3</v>
      </c>
      <c r="I16" s="20" t="str">
        <f>IFERROR(__xludf.DUMMYFUNCTION("IFERROR(IF(COUNTA(QUERY(TRANSPOSE('Horários com nome'!$B$1:$Z1002), ""select Col1 where (Col""&amp;ROW()-2&amp;"" = '""&amp;I$3&amp;""')"")) &gt; 1,
INDEX(QUERY(TRANSPOSE('Horários com nome'!$B$1:$Z1002), ""select Col1 where (Col""&amp;ROW()-2&amp;"" = '""&amp;I$3&amp;""')""), 1) &amp; "" / """&amp;" &amp;
INDEX(QUERY(TRANSPOSE('Horários com nome'!$B$1:$Z1002), ""select Col1 where (Col""&amp;ROW()-2&amp;"" = '""&amp;I$3&amp;""')""), 2),
INDEX(QUERY(TRANSPOSE('Horários com nome'!$B$1:$Z1002), ""select Col1 where (Col""&amp;ROW()-2&amp;"" = '""&amp;I$3&amp;""')""), 1)), """")"),"")</f>
        <v/>
      </c>
      <c r="J16" s="20" t="str">
        <f>IFERROR(__xludf.DUMMYFUNCTION("IFERROR(IF(COUNTA(QUERY(TRANSPOSE('Horários com nome'!$B$1:$Z1002), ""select Col1 where (Col""&amp;ROW()-2&amp;"" = '""&amp;J$3&amp;""')"")) &gt; 1,
INDEX(QUERY(TRANSPOSE('Horários com nome'!$B$1:$Z1002), ""select Col1 where (Col""&amp;ROW()-2&amp;"" = '""&amp;J$3&amp;""')""), 1) &amp; "" / """&amp;" &amp;
INDEX(QUERY(TRANSPOSE('Horários com nome'!$B$1:$Z1002), ""select Col1 where (Col""&amp;ROW()-2&amp;"" = '""&amp;J$3&amp;""')""), 2),
INDEX(QUERY(TRANSPOSE('Horários com nome'!$B$1:$Z1002), ""select Col1 where (Col""&amp;ROW()-2&amp;"" = '""&amp;J$3&amp;""')""), 1)), """")"),"")</f>
        <v/>
      </c>
      <c r="K16" s="20" t="str">
        <f>IFERROR(__xludf.DUMMYFUNCTION("IFERROR(IF(COUNTA(QUERY(TRANSPOSE('Horários com nome'!$B$1:$Z1002), ""select Col1 where (Col""&amp;ROW()-2&amp;"" = '""&amp;K$3&amp;""')"")) &gt; 1,
INDEX(QUERY(TRANSPOSE('Horários com nome'!$B$1:$Z1002), ""select Col1 where (Col""&amp;ROW()-2&amp;"" = '""&amp;K$3&amp;""')""), 1) &amp; "" / """&amp;" &amp;
INDEX(QUERY(TRANSPOSE('Horários com nome'!$B$1:$Z1002), ""select Col1 where (Col""&amp;ROW()-2&amp;"" = '""&amp;K$3&amp;""')""), 2),
INDEX(QUERY(TRANSPOSE('Horários com nome'!$B$1:$Z1002), ""select Col1 where (Col""&amp;ROW()-2&amp;"" = '""&amp;K$3&amp;""')""), 1)), """")"),"")</f>
        <v/>
      </c>
      <c r="L16" s="20" t="str">
        <f>IFERROR(__xludf.DUMMYFUNCTION("IFERROR(IF(COUNTA(QUERY(TRANSPOSE('Horários com nome'!$B$1:$Z1002), ""select Col1 where (Col""&amp;ROW()-2&amp;"" = '""&amp;L$3&amp;""')"")) &gt; 1,
INDEX(QUERY(TRANSPOSE('Horários com nome'!$B$1:$Z1002), ""select Col1 where (Col""&amp;ROW()-2&amp;"" = '""&amp;L$3&amp;""')""), 1) &amp; "" / """&amp;" &amp;
INDEX(QUERY(TRANSPOSE('Horários com nome'!$B$1:$Z1002), ""select Col1 where (Col""&amp;ROW()-2&amp;"" = '""&amp;L$3&amp;""')""), 2),
INDEX(QUERY(TRANSPOSE('Horários com nome'!$B$1:$Z1002), ""select Col1 where (Col""&amp;ROW()-2&amp;"" = '""&amp;L$3&amp;""')""), 1)), """")"),"")</f>
        <v/>
      </c>
      <c r="M16" s="20" t="str">
        <f>IFERROR(__xludf.DUMMYFUNCTION("IFERROR(IF(COUNTA(QUERY(TRANSPOSE('Horários com nome'!$B$1:$Z1002), ""select Col1 where (Col""&amp;ROW()-2&amp;"" = '""&amp;M$3&amp;""')"")) &gt; 1,
INDEX(QUERY(TRANSPOSE('Horários com nome'!$B$1:$Z1002), ""select Col1 where (Col""&amp;ROW()-2&amp;"" = '""&amp;M$3&amp;""')""), 1) &amp; "" / """&amp;" &amp;
INDEX(QUERY(TRANSPOSE('Horários com nome'!$B$1:$Z1002), ""select Col1 where (Col""&amp;ROW()-2&amp;"" = '""&amp;M$3&amp;""')""), 2),
INDEX(QUERY(TRANSPOSE('Horários com nome'!$B$1:$Z1002), ""select Col1 where (Col""&amp;ROW()-2&amp;"" = '""&amp;M$3&amp;""')""), 1)), """")"),"Injetora 4")</f>
        <v>Injetora 4</v>
      </c>
      <c r="N16" s="20" t="str">
        <f>IFERROR(__xludf.DUMMYFUNCTION("IFERROR(IF(COUNTA(QUERY(TRANSPOSE('Horários com nome'!$B$1:$Z1002), ""select Col1 where (Col""&amp;ROW()-2&amp;"" = '""&amp;N$3&amp;""')"")) &gt; 1,
INDEX(QUERY(TRANSPOSE('Horários com nome'!$B$1:$Z1002), ""select Col1 where (Col""&amp;ROW()-2&amp;"" = '""&amp;N$3&amp;""')""), 1) &amp; "" / """&amp;" &amp;
INDEX(QUERY(TRANSPOSE('Horários com nome'!$B$1:$Z1002), ""select Col1 where (Col""&amp;ROW()-2&amp;"" = '""&amp;N$3&amp;""')""), 2),
INDEX(QUERY(TRANSPOSE('Horários com nome'!$B$1:$Z1002), ""select Col1 where (Col""&amp;ROW()-2&amp;"" = '""&amp;N$3&amp;""')""), 1)), """")"),"")</f>
        <v/>
      </c>
    </row>
    <row r="17">
      <c r="A17" s="15" t="s">
        <v>86</v>
      </c>
      <c r="B17" s="16">
        <f t="array" ref="B17">SUM(IF(B4:B16&lt;&gt;"", 1, 0))</f>
        <v>10</v>
      </c>
      <c r="C17" s="16">
        <f t="array" ref="C17">SUM(IF(C4:C16&lt;&gt;"", 1, 0))</f>
        <v>10</v>
      </c>
      <c r="D17" s="16">
        <f t="array" ref="D17">SUM(IF(D4:D16&lt;&gt;"", 1, 0))</f>
        <v>10</v>
      </c>
      <c r="E17" s="16">
        <f t="array" ref="E17">SUM(IF(E4:E16&lt;&gt;"", 1, 0))</f>
        <v>10</v>
      </c>
      <c r="F17" s="16">
        <f t="array" ref="F17">SUM(IF(F4:F16&lt;&gt;"", 1, 0))</f>
        <v>10</v>
      </c>
      <c r="G17" s="16">
        <f t="array" ref="G17">SUM(IF(G4:G16&lt;&gt;"", 1, 0))</f>
        <v>10</v>
      </c>
      <c r="H17" s="16">
        <f t="array" ref="H17">SUM(IF(H4:H16&lt;&gt;"", 1, 0))</f>
        <v>10</v>
      </c>
      <c r="I17" s="16">
        <f t="array" ref="I17">SUM(IF(I4:I16&lt;&gt;"", 1, 0))</f>
        <v>10</v>
      </c>
      <c r="J17" s="16">
        <f t="array" ref="J17">SUM(IF(J4:J16&lt;&gt;"", 1, 0))</f>
        <v>10</v>
      </c>
      <c r="K17" s="16">
        <f t="array" ref="K17">SUM(IF(K4:K16&lt;&gt;"", 1, 0))</f>
        <v>10</v>
      </c>
      <c r="L17" s="16">
        <f t="array" ref="L17">SUM(IF(L4:L16&lt;&gt;"", 1, 0))</f>
        <v>1</v>
      </c>
      <c r="M17" s="16">
        <f t="array" ref="M17">SUM(IF(M4:M16&lt;&gt;"", 1, 0))</f>
        <v>5</v>
      </c>
      <c r="N17" s="16">
        <f t="array" ref="N17">SUM(IF(N4:N16&lt;&gt;"", 1, 0))</f>
        <v>1</v>
      </c>
    </row>
  </sheetData>
  <mergeCells count="1">
    <mergeCell ref="B1:E1"/>
  </mergeCells>
  <dataValidations>
    <dataValidation type="list" allowBlank="1" showErrorMessage="1" sqref="B1">
      <formula1>'Lista abas'!$A:$A</formula1>
    </dataValidation>
  </dataValidations>
  <drawing r:id="rId1"/>
</worksheet>
</file>