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the\Documents\Estudos\TCC\git\distributedscheduling\resultados\high low\"/>
    </mc:Choice>
  </mc:AlternateContent>
  <xr:revisionPtr revIDLastSave="0" documentId="13_ncr:1_{1D11DC3F-38FC-4E7F-953C-4BAA43923F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B25" i="1" l="1"/>
  <c r="E20" i="1" l="1"/>
  <c r="E14" i="1"/>
  <c r="E29" i="1"/>
  <c r="E21" i="1"/>
  <c r="E15" i="1"/>
  <c r="E19" i="1"/>
  <c r="E17" i="1"/>
  <c r="E22" i="1"/>
  <c r="E18" i="1"/>
  <c r="E16" i="1"/>
  <c r="B24" i="1"/>
  <c r="D20" i="1" s="1"/>
  <c r="E33" i="1" l="1"/>
  <c r="E35" i="1"/>
  <c r="E32" i="1"/>
  <c r="E37" i="1"/>
  <c r="E31" i="1"/>
  <c r="E34" i="1"/>
  <c r="E36" i="1"/>
  <c r="B54" i="1"/>
  <c r="B55" i="1"/>
  <c r="B40" i="1"/>
  <c r="B39" i="1"/>
  <c r="D18" i="1" l="1"/>
  <c r="D37" i="1"/>
  <c r="D31" i="1"/>
  <c r="D33" i="1"/>
  <c r="D35" i="1"/>
  <c r="D32" i="1"/>
  <c r="D34" i="1"/>
  <c r="D30" i="1"/>
  <c r="D36" i="1"/>
  <c r="D29" i="1"/>
  <c r="D21" i="1"/>
  <c r="D19" i="1"/>
  <c r="D22" i="1"/>
  <c r="D16" i="1"/>
  <c r="D17" i="1"/>
  <c r="D15" i="1"/>
  <c r="D14" i="1"/>
</calcChain>
</file>

<file path=xl/sharedStrings.xml><?xml version="1.0" encoding="utf-8"?>
<sst xmlns="http://schemas.openxmlformats.org/spreadsheetml/2006/main" count="64" uniqueCount="23">
  <si>
    <t>Heuristica</t>
  </si>
  <si>
    <t>Makespan médio</t>
  </si>
  <si>
    <t>Desvio Padrão Makespan</t>
  </si>
  <si>
    <t>FlowTime médio</t>
  </si>
  <si>
    <t>Desvio Padrão Flowtime</t>
  </si>
  <si>
    <t>Utilização média das máquinas</t>
  </si>
  <si>
    <t>Desvio Padrão Utilização</t>
  </si>
  <si>
    <t>Tempo computacional médio</t>
  </si>
  <si>
    <t>Desvio Padrão Tempo computacional</t>
  </si>
  <si>
    <t>MET</t>
  </si>
  <si>
    <t>MCT</t>
  </si>
  <si>
    <t>MinMin</t>
  </si>
  <si>
    <t>MinMean</t>
  </si>
  <si>
    <t>MaxMin</t>
  </si>
  <si>
    <t>MinVar</t>
  </si>
  <si>
    <t>OLB</t>
  </si>
  <si>
    <t>MinMax</t>
  </si>
  <si>
    <t>normalizado</t>
  </si>
  <si>
    <t>menor</t>
  </si>
  <si>
    <t>maior</t>
  </si>
  <si>
    <t>Matching proximity MET</t>
  </si>
  <si>
    <t>Sufferage</t>
  </si>
  <si>
    <t>XSufferage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</si>
</sst>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0"/>
      </left>
      <right style="thin">
        <color theme="7" tint="0.39997558519241921"/>
      </right>
      <top style="thin">
        <color theme="7" tint="0.39997558519241921"/>
      </top>
      <bottom style="thick">
        <color theme="0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0" fontId="0" fillId="0" borderId="0" xfId="0" applyNumberFormat="1"/>
    <xf numFmtId="0" fontId="0" fillId="0" borderId="4" xfId="0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2" borderId="3" xfId="0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0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0.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0.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numFmt numFmtId="164" formatCode="0.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Makespan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419574650204063"/>
          <c:y val="0.28707487036239099"/>
          <c:w val="0.78031822599898415"/>
          <c:h val="0.67590969198995587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Plan1!$D$13</c:f>
              <c:strCache>
                <c:ptCount val="1"/>
                <c:pt idx="0">
                  <c:v>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77-42D7-AF82-9627D3F88F8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77-42D7-AF82-9627D3F88F8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77-42D7-AF82-9627D3F88F8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577-42D7-AF82-9627D3F88F8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577-42D7-AF82-9627D3F88F8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577-42D7-AF82-9627D3F88F8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577-42D7-AF82-9627D3F88F8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577-42D7-AF82-9627D3F88F8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577-42D7-AF82-9627D3F88F84}"/>
              </c:ext>
            </c:extLst>
          </c:dPt>
          <c:cat>
            <c:strRef>
              <c:f>Plan1!$A$14:$A$22</c:f>
              <c:strCache>
                <c:ptCount val="9"/>
                <c:pt idx="0">
                  <c:v>MinVar</c:v>
                </c:pt>
                <c:pt idx="1">
                  <c:v>XSufferage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MET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Plan1!$D$14:$D$22</c:f>
              <c:numCache>
                <c:formatCode>0.0000</c:formatCode>
                <c:ptCount val="9"/>
                <c:pt idx="0">
                  <c:v>1</c:v>
                </c:pt>
                <c:pt idx="1">
                  <c:v>0.99791256864379518</c:v>
                </c:pt>
                <c:pt idx="2">
                  <c:v>0.98383996565263465</c:v>
                </c:pt>
                <c:pt idx="3">
                  <c:v>0.98057495229962521</c:v>
                </c:pt>
                <c:pt idx="4">
                  <c:v>0.9697990992585368</c:v>
                </c:pt>
                <c:pt idx="5">
                  <c:v>0.94677046872243997</c:v>
                </c:pt>
                <c:pt idx="6">
                  <c:v>0.92166231984984526</c:v>
                </c:pt>
                <c:pt idx="7">
                  <c:v>0.78449528940525215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2-40D0-B98E-ECC7CFAD4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98351"/>
        <c:axId val="1204699791"/>
      </c:barChart>
      <c:catAx>
        <c:axId val="12046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699791"/>
        <c:crosses val="autoZero"/>
        <c:auto val="1"/>
        <c:lblAlgn val="ctr"/>
        <c:lblOffset val="200"/>
        <c:noMultiLvlLbl val="0"/>
      </c:catAx>
      <c:valAx>
        <c:axId val="120469979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6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Plan1!$B$13</c:f>
              <c:strCache>
                <c:ptCount val="1"/>
                <c:pt idx="0">
                  <c:v>Makespan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Plan1!$A$14:$A$22</c:f>
              <c:strCache>
                <c:ptCount val="9"/>
                <c:pt idx="0">
                  <c:v>MinVar</c:v>
                </c:pt>
                <c:pt idx="1">
                  <c:v>XSufferage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MET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Plan1!$B$14:$B$22</c:f>
              <c:numCache>
                <c:formatCode>General</c:formatCode>
                <c:ptCount val="9"/>
                <c:pt idx="0">
                  <c:v>161490.04999999999</c:v>
                </c:pt>
                <c:pt idx="1">
                  <c:v>163465.89000000001</c:v>
                </c:pt>
                <c:pt idx="2">
                  <c:v>176786.19</c:v>
                </c:pt>
                <c:pt idx="3">
                  <c:v>179876.66</c:v>
                </c:pt>
                <c:pt idx="4">
                  <c:v>190076.45</c:v>
                </c:pt>
                <c:pt idx="5">
                  <c:v>211874</c:v>
                </c:pt>
                <c:pt idx="6">
                  <c:v>235639.9</c:v>
                </c:pt>
                <c:pt idx="7">
                  <c:v>365474.16</c:v>
                </c:pt>
                <c:pt idx="8">
                  <c:v>2054572.66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E-405E-B69B-36295DEF8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897199"/>
        <c:axId val="1462900559"/>
      </c:barChart>
      <c:catAx>
        <c:axId val="146289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900559"/>
        <c:crosses val="autoZero"/>
        <c:auto val="1"/>
        <c:lblAlgn val="ctr"/>
        <c:lblOffset val="100"/>
        <c:noMultiLvlLbl val="0"/>
      </c:catAx>
      <c:valAx>
        <c:axId val="14629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89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Flowtime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419574650204063"/>
          <c:y val="0.28707487036239099"/>
          <c:w val="0.78031822599898415"/>
          <c:h val="0.67590969198995587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Plan1!$D$28</c:f>
              <c:strCache>
                <c:ptCount val="1"/>
                <c:pt idx="0">
                  <c:v>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F6-4AE6-9C8E-442D5469E3A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F6-4AE6-9C8E-442D5469E3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F6-4AE6-9C8E-442D5469E3A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F6-4AE6-9C8E-442D5469E3A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F6-4AE6-9C8E-442D5469E3A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6F6-4AE6-9C8E-442D5469E3A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6F6-4AE6-9C8E-442D5469E3A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6F6-4AE6-9C8E-442D5469E3A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6F6-4AE6-9C8E-442D5469E3AA}"/>
              </c:ext>
            </c:extLst>
          </c:dPt>
          <c:cat>
            <c:strRef>
              <c:f>Plan1!$A$29:$A$37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XSufferage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Plan1!$D$29:$D$37</c:f>
              <c:numCache>
                <c:formatCode>General</c:formatCode>
                <c:ptCount val="9"/>
                <c:pt idx="0">
                  <c:v>1</c:v>
                </c:pt>
                <c:pt idx="1">
                  <c:v>0.99490500756271005</c:v>
                </c:pt>
                <c:pt idx="2">
                  <c:v>0.99071777367957303</c:v>
                </c:pt>
                <c:pt idx="3">
                  <c:v>0.98887338671969627</c:v>
                </c:pt>
                <c:pt idx="4">
                  <c:v>0.98398354917909037</c:v>
                </c:pt>
                <c:pt idx="5">
                  <c:v>0.94866754244632967</c:v>
                </c:pt>
                <c:pt idx="6">
                  <c:v>0.9440463100714791</c:v>
                </c:pt>
                <c:pt idx="7">
                  <c:v>0.75275922727798317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16-4CB1-8C0C-C0DCD70FB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98351"/>
        <c:axId val="1204699791"/>
      </c:barChart>
      <c:catAx>
        <c:axId val="12046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699791"/>
        <c:crosses val="autoZero"/>
        <c:auto val="1"/>
        <c:lblAlgn val="ctr"/>
        <c:lblOffset val="200"/>
        <c:noMultiLvlLbl val="0"/>
      </c:catAx>
      <c:valAx>
        <c:axId val="120469979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6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Plan1!$B$28</c:f>
              <c:strCache>
                <c:ptCount val="1"/>
                <c:pt idx="0">
                  <c:v>FlowTime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Plan1!$A$29:$A$37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XSufferage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Plan1!$B$29:$B$37</c:f>
              <c:numCache>
                <c:formatCode>General</c:formatCode>
                <c:ptCount val="9"/>
                <c:pt idx="0">
                  <c:v>4554601.37</c:v>
                </c:pt>
                <c:pt idx="1">
                  <c:v>4701172.72</c:v>
                </c:pt>
                <c:pt idx="2">
                  <c:v>4821629.92</c:v>
                </c:pt>
                <c:pt idx="3">
                  <c:v>4874688.74</c:v>
                </c:pt>
                <c:pt idx="4">
                  <c:v>5015358.25</c:v>
                </c:pt>
                <c:pt idx="5">
                  <c:v>6031319.4800000004</c:v>
                </c:pt>
                <c:pt idx="6">
                  <c:v>6164261.8300000001</c:v>
                </c:pt>
                <c:pt idx="7">
                  <c:v>11667156.35</c:v>
                </c:pt>
                <c:pt idx="8">
                  <c:v>62090054.780000001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6-4501-8A70-B06DC7DF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92704"/>
        <c:axId val="188892224"/>
      </c:barChart>
      <c:catAx>
        <c:axId val="1888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92224"/>
        <c:crosses val="autoZero"/>
        <c:auto val="1"/>
        <c:lblAlgn val="ctr"/>
        <c:lblOffset val="100"/>
        <c:noMultiLvlLbl val="0"/>
      </c:catAx>
      <c:valAx>
        <c:axId val="1888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Plan1!$B$43</c:f>
              <c:strCache>
                <c:ptCount val="1"/>
                <c:pt idx="0">
                  <c:v>Utilização média das máquinas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Plan1!$A$44:$A$52</c:f>
              <c:strCache>
                <c:ptCount val="9"/>
                <c:pt idx="0">
                  <c:v>MET</c:v>
                </c:pt>
                <c:pt idx="1">
                  <c:v>MinMean</c:v>
                </c:pt>
                <c:pt idx="2">
                  <c:v>Sufferage</c:v>
                </c:pt>
                <c:pt idx="3">
                  <c:v>MinMin</c:v>
                </c:pt>
                <c:pt idx="4">
                  <c:v>MCT</c:v>
                </c:pt>
                <c:pt idx="5">
                  <c:v>MinMax</c:v>
                </c:pt>
                <c:pt idx="6">
                  <c:v>MinVar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Plan1!$B$44:$B$52</c:f>
              <c:numCache>
                <c:formatCode>General</c:formatCode>
                <c:ptCount val="9"/>
                <c:pt idx="0">
                  <c:v>0.61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0.90400000000000003</c:v>
                </c:pt>
                <c:pt idx="4">
                  <c:v>0.92</c:v>
                </c:pt>
                <c:pt idx="5">
                  <c:v>0.94499999999999995</c:v>
                </c:pt>
                <c:pt idx="6">
                  <c:v>0.95799999999999996</c:v>
                </c:pt>
                <c:pt idx="7">
                  <c:v>0.99</c:v>
                </c:pt>
                <c:pt idx="8">
                  <c:v>0.997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F-44CC-92E7-954398F3E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6625232"/>
        <c:axId val="356639152"/>
      </c:barChart>
      <c:catAx>
        <c:axId val="3566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639152"/>
        <c:crosses val="autoZero"/>
        <c:auto val="1"/>
        <c:lblAlgn val="ctr"/>
        <c:lblOffset val="100"/>
        <c:noMultiLvlLbl val="0"/>
      </c:catAx>
      <c:valAx>
        <c:axId val="3566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62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326047</xdr:colOff>
      <xdr:row>11</xdr:row>
      <xdr:rowOff>14652</xdr:rowOff>
    </xdr:from>
    <xdr:to>
      <xdr:col>7</xdr:col>
      <xdr:colOff>1047750</xdr:colOff>
      <xdr:row>25</xdr:row>
      <xdr:rowOff>51287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F533BE-3795-7F23-BD67-9208D75AF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1110028</xdr:colOff>
      <xdr:row>11</xdr:row>
      <xdr:rowOff>5862</xdr:rowOff>
    </xdr:from>
    <xdr:to>
      <xdr:col>11</xdr:col>
      <xdr:colOff>465259</xdr:colOff>
      <xdr:row>25</xdr:row>
      <xdr:rowOff>67408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2955E1-8C11-52BC-7485-96663A11B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307731</xdr:colOff>
      <xdr:row>27</xdr:row>
      <xdr:rowOff>21980</xdr:rowOff>
    </xdr:from>
    <xdr:to>
      <xdr:col>7</xdr:col>
      <xdr:colOff>1029434</xdr:colOff>
      <xdr:row>41</xdr:row>
      <xdr:rowOff>58615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B662FC-AC8F-497D-B0F6-FD70F1C7B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1183298</xdr:colOff>
      <xdr:row>27</xdr:row>
      <xdr:rowOff>20515</xdr:rowOff>
    </xdr:from>
    <xdr:to>
      <xdr:col>11</xdr:col>
      <xdr:colOff>538529</xdr:colOff>
      <xdr:row>41</xdr:row>
      <xdr:rowOff>82061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AAEED9-C7B0-C2F6-9D24-6E2C3BB4D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487240</xdr:colOff>
      <xdr:row>42</xdr:row>
      <xdr:rowOff>115765</xdr:rowOff>
    </xdr:from>
    <xdr:to>
      <xdr:col>6</xdr:col>
      <xdr:colOff>611798</xdr:colOff>
      <xdr:row>57</xdr:row>
      <xdr:rowOff>1465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48C1EB-13A6-F0A7-0F6A-8FAD2BEEC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E3F6-A447-4209-AEB3-898A35D2434C}" name="Tabela1" displayName="Tabela1" ref="A1:I10" totalsRowShown="0">
  <autoFilter ref="A1:I10" xr:uid="{80D2E3F6-A447-4209-AEB3-898A35D2434C}"/>
  <sortState xmlns:xlrd2="http://schemas.microsoft.com/office/spreadsheetml/2017/richdata2" ref="A2:I10">
    <sortCondition ref="B1:B10"/>
  </sortState>
  <tableColumns count="9">
    <tableColumn id="1" xr3:uid="{A3C2CA03-813C-48B9-A2DC-C227E7BE243F}" name="Heuristica" dataDxfId="26"/>
    <tableColumn id="2" xr3:uid="{00395366-180D-4A36-9985-EB31F476EAD5}" name="Makespan médio" dataDxfId="25"/>
    <tableColumn id="3" xr3:uid="{8715E8DB-C733-4CAA-A937-0975DADCD413}" name="Desvio Padrão Makespan" dataDxfId="24"/>
    <tableColumn id="4" xr3:uid="{4BC68332-036C-4C23-94E8-41210BF2D7ED}" name="FlowTime médio" dataDxfId="23"/>
    <tableColumn id="5" xr3:uid="{703787AA-6A2E-42F6-8F39-FEEE5735E2FE}" name="Desvio Padrão Flowtime" dataDxfId="22"/>
    <tableColumn id="6" xr3:uid="{79905495-6C64-46F6-9F08-B3F68175A737}" name="Utilização média das máquinas"/>
    <tableColumn id="7" xr3:uid="{3100A3A6-898F-4351-A35E-82437A1ED88F}" name="Desvio Padrão Utilização"/>
    <tableColumn id="8" xr3:uid="{5C32DA67-EDD2-4C35-88E5-A972A869913A}" name="Tempo computacional médio"/>
    <tableColumn id="9" xr3:uid="{1DF2B2D3-C5ED-4B5B-BD38-5E0C325BF8D5}" name="Desvio Padrão Tempo computaciona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BF4D3-F4BD-429A-83F0-9AA6726A84DA}" name="Tabela2" displayName="Tabela2" ref="A13:E22" totalsRowShown="0" headerRowDxfId="21" dataDxfId="20" tableBorderDxfId="19">
  <autoFilter ref="A13:E22" xr:uid="{E45BF4D3-F4BD-429A-83F0-9AA6726A84DA}"/>
  <sortState xmlns:xlrd2="http://schemas.microsoft.com/office/spreadsheetml/2017/richdata2" ref="A14:E22">
    <sortCondition ref="E13:E22"/>
  </sortState>
  <tableColumns count="5">
    <tableColumn id="1" xr3:uid="{2DC74DCC-560C-46A3-97F8-214ED0A30501}" name="Heuristica" dataDxfId="18"/>
    <tableColumn id="2" xr3:uid="{5744A6AA-289A-4CC9-BD4B-365A47A5BE22}" name="Makespan médio" dataDxfId="17"/>
    <tableColumn id="3" xr3:uid="{2C3B6B88-ECD1-484A-9334-CDD0BBFDD4A3}" name="Desvio Padrão Makespan" dataDxfId="16"/>
    <tableColumn id="4" xr3:uid="{AED9A367-CF86-43D7-B951-A38752444562}" name="normalizado" dataDxfId="15">
      <calculatedColumnFormula>-((B14-$B$24)*2/($B$25-$B$24)-1)</calculatedColumnFormula>
    </tableColumn>
    <tableColumn id="5" xr3:uid="{CF8CF212-3BA9-4556-8A44-E71A68CFD1B3}" name="Matching proximity MET" dataDxfId="14">
      <calculatedColumnFormula>(B14/B$20)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46911-5E50-4C88-90FB-CD7D1392F199}" name="Tabela3" displayName="Tabela3" ref="A28:E37" totalsRowShown="0" headerRowDxfId="13" dataDxfId="12" tableBorderDxfId="11">
  <autoFilter ref="A28:E37" xr:uid="{FAE46911-5E50-4C88-90FB-CD7D1392F199}"/>
  <sortState xmlns:xlrd2="http://schemas.microsoft.com/office/spreadsheetml/2017/richdata2" ref="A29:E37">
    <sortCondition ref="B28:B37"/>
  </sortState>
  <tableColumns count="5">
    <tableColumn id="1" xr3:uid="{A7A0ECFA-3051-4BE7-8A42-4BEB4E3F9B14}" name="Heuristica" dataDxfId="10"/>
    <tableColumn id="2" xr3:uid="{CF81C596-7E89-44FB-9CF5-BC5EA9EA6D00}" name="FlowTime médio" dataDxfId="9"/>
    <tableColumn id="3" xr3:uid="{5E100AD6-1CA9-432C-8D5B-2506ADF8B9E6}" name="Desvio Padrão Flowtime" dataDxfId="8"/>
    <tableColumn id="4" xr3:uid="{91E90789-ACEA-48F1-B36D-00528B7F090D}" name="normalizado" dataDxfId="7">
      <calculatedColumnFormula>-((B29-$B$39)*2/($B$40-$B$39)-1)</calculatedColumnFormula>
    </tableColumn>
    <tableColumn id="5" xr3:uid="{7B54DEB9-12AB-4BFE-9FCF-FA7BFABC9618}" name="Matching proximity MET" dataDxfId="6">
      <calculatedColumnFormula>(B29/B$29)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A9943B-5066-4976-A16B-EC122A3B23AA}" name="Tabela6" displayName="Tabela6" ref="A43:C52" totalsRowShown="0" headerRowDxfId="5" dataDxfId="4" tableBorderDxfId="3">
  <autoFilter ref="A43:C52" xr:uid="{CCA9943B-5066-4976-A16B-EC122A3B23AA}"/>
  <sortState xmlns:xlrd2="http://schemas.microsoft.com/office/spreadsheetml/2017/richdata2" ref="A44:C52">
    <sortCondition ref="B43:B52"/>
  </sortState>
  <tableColumns count="3">
    <tableColumn id="1" xr3:uid="{88550BCA-15F0-4EB6-B68F-A77CF6C07CBB}" name="Heuristica" dataDxfId="2"/>
    <tableColumn id="2" xr3:uid="{18255729-77F6-41F4-956A-B5BB33CEC2B0}" name="Utilização média das máquinas" dataDxfId="1"/>
    <tableColumn id="3" xr3:uid="{E0E2A87B-B633-4A01-82EB-5341859A26F4}" name="Desvio Padrão Utilização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13" zoomScale="130" zoomScaleNormal="130" workbookViewId="0">
      <selection activeCell="E30" sqref="E30"/>
    </sheetView>
  </sheetViews>
  <sheetFormatPr defaultRowHeight="15" x14ac:dyDescent="0.25"/>
  <cols>
    <col min="1" max="1" width="11" style="11" customWidth="1"/>
    <col min="2" max="2" width="27.42578125" style="11" customWidth="1"/>
    <col min="3" max="3" width="23.42578125" style="11" customWidth="1"/>
    <col min="4" max="4" width="16.28515625" style="11" customWidth="1"/>
    <col min="5" max="5" width="22.5703125" style="11" customWidth="1"/>
    <col min="6" max="6" width="27.85546875" customWidth="1"/>
    <col min="7" max="7" width="23.140625" customWidth="1"/>
    <col min="8" max="8" width="26.7109375" customWidth="1"/>
    <col min="9" max="9" width="33.28515625" customWidth="1"/>
  </cols>
  <sheetData>
    <row r="1" spans="1:9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1" t="s">
        <v>9</v>
      </c>
      <c r="B2" s="11">
        <v>235639.9</v>
      </c>
      <c r="C2" s="12">
        <v>0.11015</v>
      </c>
      <c r="D2" s="11">
        <v>4554601.37</v>
      </c>
      <c r="E2" s="12">
        <v>3.9140000000000001E-2</v>
      </c>
      <c r="F2">
        <v>0.61099999999999999</v>
      </c>
      <c r="G2" s="3">
        <v>9.9659999999999999E-2</v>
      </c>
      <c r="H2">
        <v>0.24</v>
      </c>
      <c r="I2" s="3">
        <v>2.4381300000000001</v>
      </c>
    </row>
    <row r="3" spans="1:9" x14ac:dyDescent="0.25">
      <c r="A3" s="11" t="s">
        <v>10</v>
      </c>
      <c r="B3" s="11">
        <v>211874</v>
      </c>
      <c r="C3" s="12">
        <v>5.1799999999999999E-2</v>
      </c>
      <c r="D3" s="11">
        <v>6164261.8300000001</v>
      </c>
      <c r="E3" s="12">
        <v>4.1579999999999999E-2</v>
      </c>
      <c r="F3">
        <v>0.91100000000000003</v>
      </c>
      <c r="G3" s="3">
        <v>3.3599999999999998E-2</v>
      </c>
      <c r="H3">
        <v>0.26</v>
      </c>
      <c r="I3" s="3">
        <v>1.77258</v>
      </c>
    </row>
    <row r="4" spans="1:9" x14ac:dyDescent="0.25">
      <c r="A4" s="11" t="s">
        <v>11</v>
      </c>
      <c r="B4" s="11">
        <v>179876.66</v>
      </c>
      <c r="C4" s="12">
        <v>5.8099999999999999E-2</v>
      </c>
      <c r="D4" s="11">
        <v>4701172.72</v>
      </c>
      <c r="E4" s="12">
        <v>3.9120000000000002E-2</v>
      </c>
      <c r="F4">
        <v>0.81899999999999995</v>
      </c>
      <c r="G4" s="3">
        <v>4.0280000000000003E-2</v>
      </c>
      <c r="H4">
        <v>32.549999999999997</v>
      </c>
      <c r="I4" s="3">
        <v>0.44253999999999999</v>
      </c>
    </row>
    <row r="5" spans="1:9" x14ac:dyDescent="0.25">
      <c r="A5" s="11" t="s">
        <v>22</v>
      </c>
      <c r="B5" s="11">
        <v>163465.89000000001</v>
      </c>
      <c r="C5" s="12">
        <v>5.6329999999999998E-2</v>
      </c>
      <c r="D5" s="11">
        <v>4874688.74</v>
      </c>
      <c r="E5" s="12">
        <v>3.9530000000000003E-2</v>
      </c>
      <c r="F5">
        <v>0.93400000000000005</v>
      </c>
      <c r="G5" s="3">
        <v>3.6940000000000001E-2</v>
      </c>
      <c r="H5">
        <v>101.59</v>
      </c>
      <c r="I5" s="3">
        <v>0.32119999999999999</v>
      </c>
    </row>
    <row r="6" spans="1:9" x14ac:dyDescent="0.25">
      <c r="A6" s="11" t="s">
        <v>12</v>
      </c>
      <c r="B6" s="11">
        <v>176786.19</v>
      </c>
      <c r="C6" s="12">
        <v>5.7630000000000001E-2</v>
      </c>
      <c r="D6" s="11">
        <v>4821629.92</v>
      </c>
      <c r="E6" s="12">
        <v>3.952E-2</v>
      </c>
      <c r="F6">
        <v>0.85399999999999998</v>
      </c>
      <c r="G6" s="3">
        <v>4.0739999999999998E-2</v>
      </c>
      <c r="H6">
        <v>29.03</v>
      </c>
      <c r="I6" s="3">
        <v>0.33778000000000002</v>
      </c>
    </row>
    <row r="7" spans="1:9" x14ac:dyDescent="0.25">
      <c r="A7" s="11" t="s">
        <v>13</v>
      </c>
      <c r="B7" s="11">
        <v>365474.16</v>
      </c>
      <c r="C7" s="12">
        <v>3.9600000000000003E-2</v>
      </c>
      <c r="D7" s="11">
        <v>11667156.35</v>
      </c>
      <c r="E7" s="12">
        <v>3.9579999999999997E-2</v>
      </c>
      <c r="F7">
        <v>0.998</v>
      </c>
      <c r="G7" s="3">
        <v>9.2000000000000003E-4</v>
      </c>
      <c r="H7">
        <v>54.61</v>
      </c>
      <c r="I7" s="3">
        <v>0.34844999999999998</v>
      </c>
    </row>
    <row r="8" spans="1:9" x14ac:dyDescent="0.25">
      <c r="A8" s="11" t="s">
        <v>14</v>
      </c>
      <c r="B8" s="11">
        <v>161490.04999999999</v>
      </c>
      <c r="C8" s="12">
        <v>4.419E-2</v>
      </c>
      <c r="D8" s="11">
        <v>5015358.25</v>
      </c>
      <c r="E8" s="12">
        <v>4.224E-2</v>
      </c>
      <c r="F8">
        <v>0.97099999999999997</v>
      </c>
      <c r="G8" s="3">
        <v>1.376E-2</v>
      </c>
      <c r="H8">
        <v>28.58</v>
      </c>
      <c r="I8" s="3">
        <v>0.27778000000000003</v>
      </c>
    </row>
    <row r="9" spans="1:9" x14ac:dyDescent="0.25">
      <c r="A9" s="11" t="s">
        <v>15</v>
      </c>
      <c r="B9" s="11">
        <v>2054572.66</v>
      </c>
      <c r="C9" s="12">
        <v>3.0609999999999998E-2</v>
      </c>
      <c r="D9" s="11">
        <v>62090054.780000001</v>
      </c>
      <c r="E9" s="12">
        <v>2.9229999999999999E-2</v>
      </c>
      <c r="F9">
        <v>0.94499999999999995</v>
      </c>
      <c r="G9" s="3">
        <v>1.252E-2</v>
      </c>
      <c r="H9">
        <v>0.19</v>
      </c>
      <c r="I9" s="3">
        <v>2.31759</v>
      </c>
    </row>
    <row r="10" spans="1:9" x14ac:dyDescent="0.25">
      <c r="A10" s="11" t="s">
        <v>16</v>
      </c>
      <c r="B10" s="11">
        <v>190076.45</v>
      </c>
      <c r="C10" s="12">
        <v>3.8690000000000002E-2</v>
      </c>
      <c r="D10" s="11">
        <v>6031319.4800000004</v>
      </c>
      <c r="E10" s="12">
        <v>3.8690000000000002E-2</v>
      </c>
      <c r="F10">
        <v>0.99199999999999999</v>
      </c>
      <c r="G10" s="3">
        <v>4.5999999999999999E-3</v>
      </c>
      <c r="H10">
        <v>100.05</v>
      </c>
      <c r="I10" s="3">
        <v>0.22631999999999999</v>
      </c>
    </row>
    <row r="13" spans="1:9" ht="15.75" thickBot="1" x14ac:dyDescent="0.3">
      <c r="A13" s="1" t="s">
        <v>0</v>
      </c>
      <c r="B13" s="1" t="s">
        <v>1</v>
      </c>
      <c r="C13" s="1" t="s">
        <v>2</v>
      </c>
      <c r="D13" s="2" t="s">
        <v>17</v>
      </c>
      <c r="E13" s="5" t="s">
        <v>20</v>
      </c>
    </row>
    <row r="14" spans="1:9" ht="15.75" thickTop="1" x14ac:dyDescent="0.25">
      <c r="A14" s="11" t="s">
        <v>14</v>
      </c>
      <c r="B14" s="11">
        <v>161490.04999999999</v>
      </c>
      <c r="C14" s="12">
        <v>4.419E-2</v>
      </c>
      <c r="D14" s="6">
        <f>-((B14-$B$24)*2/($B$25-$B$24)-1)</f>
        <v>1</v>
      </c>
      <c r="E14" s="7">
        <f>(B14/B$20)</f>
        <v>0.68532557516787262</v>
      </c>
    </row>
    <row r="15" spans="1:9" x14ac:dyDescent="0.25">
      <c r="A15" s="11" t="s">
        <v>22</v>
      </c>
      <c r="B15" s="11">
        <v>163465.89000000001</v>
      </c>
      <c r="C15" s="12">
        <v>5.6329999999999998E-2</v>
      </c>
      <c r="D15" s="6">
        <f>-((B15-$B$24)*2/($B$25-$B$24)-1)</f>
        <v>0.99791256864379518</v>
      </c>
      <c r="E15" s="6">
        <f>(B15/B$20)</f>
        <v>0.69371057278499959</v>
      </c>
    </row>
    <row r="16" spans="1:9" x14ac:dyDescent="0.25">
      <c r="A16" s="11" t="s">
        <v>12</v>
      </c>
      <c r="B16" s="11">
        <v>176786.19</v>
      </c>
      <c r="C16" s="12">
        <v>5.7630000000000001E-2</v>
      </c>
      <c r="D16" s="6">
        <f>-((B16-$B$24)*2/($B$25-$B$24)-1)</f>
        <v>0.98383996565263465</v>
      </c>
      <c r="E16" s="6">
        <f>(B16/B$20)</f>
        <v>0.75023877535171257</v>
      </c>
    </row>
    <row r="17" spans="1:5" x14ac:dyDescent="0.25">
      <c r="A17" s="11" t="s">
        <v>11</v>
      </c>
      <c r="B17" s="11">
        <v>179876.66</v>
      </c>
      <c r="C17" s="12">
        <v>5.8099999999999999E-2</v>
      </c>
      <c r="D17" s="6">
        <f>-((B17-$B$24)*2/($B$25-$B$24)-1)</f>
        <v>0.98057495229962521</v>
      </c>
      <c r="E17" s="6">
        <f>(B17/B$20)</f>
        <v>0.76335399904685075</v>
      </c>
    </row>
    <row r="18" spans="1:5" x14ac:dyDescent="0.25">
      <c r="A18" s="11" t="s">
        <v>16</v>
      </c>
      <c r="B18" s="11">
        <v>190076.45</v>
      </c>
      <c r="C18" s="12">
        <v>3.8690000000000002E-2</v>
      </c>
      <c r="D18" s="6">
        <f>-((B18-$B$24)*2/($B$25-$B$24)-1)</f>
        <v>0.9697990992585368</v>
      </c>
      <c r="E18" s="6">
        <f>(B18/B$20)</f>
        <v>0.8066394952637479</v>
      </c>
    </row>
    <row r="19" spans="1:5" x14ac:dyDescent="0.25">
      <c r="A19" s="11" t="s">
        <v>10</v>
      </c>
      <c r="B19" s="11">
        <v>211874</v>
      </c>
      <c r="C19" s="12">
        <v>5.1799999999999999E-2</v>
      </c>
      <c r="D19" s="6">
        <f>-((B19-$B$24)*2/($B$25-$B$24)-1)</f>
        <v>0.94677046872243997</v>
      </c>
      <c r="E19" s="6">
        <f>(B19/B$20)</f>
        <v>0.89914314171751053</v>
      </c>
    </row>
    <row r="20" spans="1:5" x14ac:dyDescent="0.25">
      <c r="A20" s="11" t="s">
        <v>9</v>
      </c>
      <c r="B20" s="11">
        <v>235639.9</v>
      </c>
      <c r="C20" s="12">
        <v>0.11015</v>
      </c>
      <c r="D20" s="6">
        <f>-((B20-$B$24)*2/($B$25-$B$24)-1)</f>
        <v>0.92166231984984526</v>
      </c>
      <c r="E20" s="6">
        <f>(B20/B$20)</f>
        <v>1</v>
      </c>
    </row>
    <row r="21" spans="1:5" x14ac:dyDescent="0.25">
      <c r="A21" s="11" t="s">
        <v>13</v>
      </c>
      <c r="B21" s="11">
        <v>365474.16</v>
      </c>
      <c r="C21" s="12">
        <v>3.9600000000000003E-2</v>
      </c>
      <c r="D21" s="6">
        <f>-((B21-$B$24)*2/($B$25-$B$24)-1)</f>
        <v>0.78449528940525215</v>
      </c>
      <c r="E21" s="6">
        <f>(B21/B$20)</f>
        <v>1.5509858899108342</v>
      </c>
    </row>
    <row r="22" spans="1:5" x14ac:dyDescent="0.25">
      <c r="A22" s="11" t="s">
        <v>15</v>
      </c>
      <c r="B22" s="11">
        <v>2054572.66</v>
      </c>
      <c r="C22" s="12">
        <v>3.0609999999999998E-2</v>
      </c>
      <c r="D22" s="6">
        <f>-((B22-$B$24)*2/($B$25-$B$24)-1)</f>
        <v>-1</v>
      </c>
      <c r="E22" s="8">
        <f>(B22/B$20)</f>
        <v>8.7191204036328305</v>
      </c>
    </row>
    <row r="24" spans="1:5" x14ac:dyDescent="0.25">
      <c r="A24" s="11" t="s">
        <v>18</v>
      </c>
      <c r="B24" s="13">
        <f>SMALL(B14:B22,1)</f>
        <v>161490.04999999999</v>
      </c>
    </row>
    <row r="25" spans="1:5" x14ac:dyDescent="0.25">
      <c r="A25" s="11" t="s">
        <v>19</v>
      </c>
      <c r="B25" s="13">
        <f>LARGE(B14:B22,1)</f>
        <v>2054572.66</v>
      </c>
    </row>
    <row r="28" spans="1:5" ht="15.75" thickBot="1" x14ac:dyDescent="0.3">
      <c r="A28" s="14" t="s">
        <v>0</v>
      </c>
      <c r="B28" s="14" t="s">
        <v>3</v>
      </c>
      <c r="C28" s="14" t="s">
        <v>4</v>
      </c>
      <c r="D28" s="9" t="s">
        <v>17</v>
      </c>
      <c r="E28" s="10" t="s">
        <v>20</v>
      </c>
    </row>
    <row r="29" spans="1:5" ht="15.75" thickTop="1" x14ac:dyDescent="0.25">
      <c r="A29" s="11" t="s">
        <v>9</v>
      </c>
      <c r="B29" s="11">
        <v>4554601.37</v>
      </c>
      <c r="C29" s="12">
        <v>3.9140000000000001E-2</v>
      </c>
      <c r="D29" s="4">
        <f t="shared" ref="D29:D37" si="0">-((B29-$B$39)*2/($B$40-$B$39)-1)</f>
        <v>1</v>
      </c>
      <c r="E29" s="7">
        <f t="shared" ref="E29:E37" si="1">(B29/B$29)</f>
        <v>1</v>
      </c>
    </row>
    <row r="30" spans="1:5" x14ac:dyDescent="0.25">
      <c r="A30" s="11" t="s">
        <v>11</v>
      </c>
      <c r="B30" s="11">
        <v>4701172.72</v>
      </c>
      <c r="C30" s="12">
        <v>3.9120000000000002E-2</v>
      </c>
      <c r="D30" s="4">
        <f t="shared" si="0"/>
        <v>0.99490500756271005</v>
      </c>
      <c r="E30" s="6">
        <f>(B30/B$29)</f>
        <v>1.032180939250892</v>
      </c>
    </row>
    <row r="31" spans="1:5" x14ac:dyDescent="0.25">
      <c r="A31" s="11" t="s">
        <v>12</v>
      </c>
      <c r="B31" s="11">
        <v>4821629.92</v>
      </c>
      <c r="C31" s="12">
        <v>3.952E-2</v>
      </c>
      <c r="D31" s="4">
        <f t="shared" si="0"/>
        <v>0.99071777367957303</v>
      </c>
      <c r="E31" s="6">
        <f t="shared" si="1"/>
        <v>1.0586283031834243</v>
      </c>
    </row>
    <row r="32" spans="1:5" x14ac:dyDescent="0.25">
      <c r="A32" s="11" t="s">
        <v>22</v>
      </c>
      <c r="B32" s="11">
        <v>4874688.74</v>
      </c>
      <c r="C32" s="12">
        <v>3.9530000000000003E-2</v>
      </c>
      <c r="D32" s="4">
        <f t="shared" si="0"/>
        <v>0.98887338671969627</v>
      </c>
      <c r="E32" s="6">
        <f t="shared" si="1"/>
        <v>1.070277801282091</v>
      </c>
    </row>
    <row r="33" spans="1:5" x14ac:dyDescent="0.25">
      <c r="A33" s="11" t="s">
        <v>14</v>
      </c>
      <c r="B33" s="11">
        <v>5015358.25</v>
      </c>
      <c r="C33" s="12">
        <v>4.224E-2</v>
      </c>
      <c r="D33" s="4">
        <f t="shared" si="0"/>
        <v>0.98398354917909037</v>
      </c>
      <c r="E33" s="6">
        <f t="shared" si="1"/>
        <v>1.1011629432676344</v>
      </c>
    </row>
    <row r="34" spans="1:5" x14ac:dyDescent="0.25">
      <c r="A34" s="11" t="s">
        <v>16</v>
      </c>
      <c r="B34" s="11">
        <v>6031319.4800000004</v>
      </c>
      <c r="C34" s="12">
        <v>3.8690000000000002E-2</v>
      </c>
      <c r="D34" s="4">
        <f t="shared" si="0"/>
        <v>0.94866754244632967</v>
      </c>
      <c r="E34" s="6">
        <f t="shared" si="1"/>
        <v>1.3242255446825197</v>
      </c>
    </row>
    <row r="35" spans="1:5" x14ac:dyDescent="0.25">
      <c r="A35" s="11" t="s">
        <v>10</v>
      </c>
      <c r="B35" s="11">
        <v>6164261.8300000001</v>
      </c>
      <c r="C35" s="12">
        <v>4.1579999999999999E-2</v>
      </c>
      <c r="D35" s="4">
        <f t="shared" si="0"/>
        <v>0.9440463100714791</v>
      </c>
      <c r="E35" s="6">
        <f t="shared" si="1"/>
        <v>1.3534141254605558</v>
      </c>
    </row>
    <row r="36" spans="1:5" x14ac:dyDescent="0.25">
      <c r="A36" s="11" t="s">
        <v>13</v>
      </c>
      <c r="B36" s="11">
        <v>11667156.35</v>
      </c>
      <c r="C36" s="12">
        <v>3.9579999999999997E-2</v>
      </c>
      <c r="D36" s="4">
        <f t="shared" si="0"/>
        <v>0.75275922727798317</v>
      </c>
      <c r="E36" s="6">
        <f t="shared" si="1"/>
        <v>2.5616196461996847</v>
      </c>
    </row>
    <row r="37" spans="1:5" x14ac:dyDescent="0.25">
      <c r="A37" s="11" t="s">
        <v>15</v>
      </c>
      <c r="B37" s="11">
        <v>62090054.780000001</v>
      </c>
      <c r="C37" s="12">
        <v>2.9229999999999999E-2</v>
      </c>
      <c r="D37" s="4">
        <f t="shared" si="0"/>
        <v>-1</v>
      </c>
      <c r="E37" s="8">
        <f t="shared" si="1"/>
        <v>13.632379595055538</v>
      </c>
    </row>
    <row r="39" spans="1:5" x14ac:dyDescent="0.25">
      <c r="A39" s="11" t="s">
        <v>18</v>
      </c>
      <c r="B39" s="13">
        <f>SMALL(B29:B37,1)</f>
        <v>4554601.37</v>
      </c>
    </row>
    <row r="40" spans="1:5" x14ac:dyDescent="0.25">
      <c r="A40" s="11" t="s">
        <v>19</v>
      </c>
      <c r="B40" s="13">
        <f>LARGE(B29:B37,1)</f>
        <v>62090054.780000001</v>
      </c>
    </row>
    <row r="43" spans="1:5" x14ac:dyDescent="0.25">
      <c r="A43" s="1" t="s">
        <v>0</v>
      </c>
      <c r="B43" s="1" t="s">
        <v>5</v>
      </c>
      <c r="C43" s="1" t="s">
        <v>6</v>
      </c>
      <c r="D43"/>
      <c r="E43"/>
    </row>
    <row r="44" spans="1:5" x14ac:dyDescent="0.25">
      <c r="A44" s="11" t="s">
        <v>9</v>
      </c>
      <c r="B44" s="11">
        <v>0.61</v>
      </c>
      <c r="C44" s="15">
        <v>9.1850000000000001E-2</v>
      </c>
      <c r="D44"/>
      <c r="E44"/>
    </row>
    <row r="45" spans="1:5" x14ac:dyDescent="0.25">
      <c r="A45" s="11" t="s">
        <v>12</v>
      </c>
      <c r="B45" s="11">
        <v>0.79100000000000004</v>
      </c>
      <c r="C45" s="15">
        <v>4.7969999999999999E-2</v>
      </c>
      <c r="D45"/>
      <c r="E45"/>
    </row>
    <row r="46" spans="1:5" x14ac:dyDescent="0.25">
      <c r="A46" s="11" t="s">
        <v>21</v>
      </c>
      <c r="B46" s="11">
        <v>0.83199999999999996</v>
      </c>
      <c r="C46" s="15">
        <v>4.8059999999999999E-2</v>
      </c>
      <c r="D46"/>
      <c r="E46"/>
    </row>
    <row r="47" spans="1:5" x14ac:dyDescent="0.25">
      <c r="A47" s="11" t="s">
        <v>11</v>
      </c>
      <c r="B47" s="11">
        <v>0.90400000000000003</v>
      </c>
      <c r="C47" s="15">
        <v>2.9329999999999998E-2</v>
      </c>
      <c r="D47"/>
      <c r="E47"/>
    </row>
    <row r="48" spans="1:5" x14ac:dyDescent="0.25">
      <c r="A48" s="11" t="s">
        <v>10</v>
      </c>
      <c r="B48" s="11">
        <v>0.92</v>
      </c>
      <c r="C48" s="15">
        <v>3.8030000000000001E-2</v>
      </c>
      <c r="D48"/>
      <c r="E48"/>
    </row>
    <row r="49" spans="1:5" x14ac:dyDescent="0.25">
      <c r="A49" s="11" t="s">
        <v>16</v>
      </c>
      <c r="B49" s="11">
        <v>0.94499999999999995</v>
      </c>
      <c r="C49" s="15">
        <v>1.1480000000000001E-2</v>
      </c>
      <c r="D49"/>
      <c r="E49"/>
    </row>
    <row r="50" spans="1:5" x14ac:dyDescent="0.25">
      <c r="A50" s="11" t="s">
        <v>14</v>
      </c>
      <c r="B50" s="11">
        <v>0.95799999999999996</v>
      </c>
      <c r="C50" s="15">
        <v>3.1220000000000001E-2</v>
      </c>
      <c r="D50"/>
      <c r="E50"/>
    </row>
    <row r="51" spans="1:5" x14ac:dyDescent="0.25">
      <c r="A51" s="11" t="s">
        <v>13</v>
      </c>
      <c r="B51" s="11">
        <v>0.99</v>
      </c>
      <c r="C51" s="15">
        <v>4.9800000000000001E-3</v>
      </c>
      <c r="D51"/>
      <c r="E51"/>
    </row>
    <row r="52" spans="1:5" x14ac:dyDescent="0.25">
      <c r="A52" s="11" t="s">
        <v>15</v>
      </c>
      <c r="B52" s="11">
        <v>0.997</v>
      </c>
      <c r="C52" s="15">
        <v>1.2600000000000001E-3</v>
      </c>
      <c r="D52"/>
      <c r="E52"/>
    </row>
    <row r="54" spans="1:5" x14ac:dyDescent="0.25">
      <c r="A54" s="11" t="s">
        <v>18</v>
      </c>
      <c r="B54" s="13">
        <f>SMALL(B44:B52,1)</f>
        <v>0.61</v>
      </c>
    </row>
    <row r="55" spans="1:5" x14ac:dyDescent="0.25">
      <c r="A55" s="11" t="s">
        <v>19</v>
      </c>
      <c r="B55" s="13">
        <f>LARGE(B44:B52,1)</f>
        <v>0.997</v>
      </c>
    </row>
  </sheetData>
  <phoneticPr fontId="4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Moreira de Camargo</dc:creator>
  <cp:lastModifiedBy>Matheus Moreira de Camargo</cp:lastModifiedBy>
  <dcterms:created xsi:type="dcterms:W3CDTF">2015-06-05T18:19:34Z</dcterms:created>
  <dcterms:modified xsi:type="dcterms:W3CDTF">2023-05-07T02:07:07Z</dcterms:modified>
</cp:coreProperties>
</file>