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low\"/>
    </mc:Choice>
  </mc:AlternateContent>
  <xr:revisionPtr revIDLastSave="0" documentId="13_ncr:1_{0B33E8F3-632F-4579-8386-B951C1A607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E47" i="1" l="1"/>
  <c r="E49" i="1"/>
  <c r="E46" i="1"/>
  <c r="E44" i="1"/>
  <c r="E51" i="1"/>
  <c r="E45" i="1"/>
  <c r="E48" i="1"/>
  <c r="E50" i="1"/>
  <c r="B68" i="1"/>
  <c r="B69" i="1"/>
  <c r="B54" i="1"/>
  <c r="B53" i="1"/>
  <c r="D43" i="1" s="1"/>
  <c r="B25" i="1"/>
  <c r="D18" i="1" l="1"/>
  <c r="D51" i="1"/>
  <c r="D45" i="1"/>
  <c r="D47" i="1"/>
  <c r="D49" i="1"/>
  <c r="D46" i="1"/>
  <c r="D48" i="1"/>
  <c r="D44" i="1"/>
  <c r="D50" i="1"/>
  <c r="D21" i="1"/>
  <c r="D19" i="1"/>
  <c r="D20" i="1"/>
  <c r="D22" i="1"/>
  <c r="D16" i="1"/>
  <c r="D17" i="1"/>
  <c r="D14" i="1"/>
  <c r="D15" i="1"/>
</calcChain>
</file>

<file path=xl/sharedStrings.xml><?xml version="1.0" encoding="utf-8"?>
<sst xmlns="http://schemas.openxmlformats.org/spreadsheetml/2006/main" count="77" uniqueCount="25">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</sst>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9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OLB</c:v>
                </c:pt>
                <c:pt idx="5">
                  <c:v>XSufferage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0.64500000000000002</c:v>
                </c:pt>
                <c:pt idx="1">
                  <c:v>0.84</c:v>
                </c:pt>
                <c:pt idx="2">
                  <c:v>0.875</c:v>
                </c:pt>
                <c:pt idx="3">
                  <c:v>0.92400000000000004</c:v>
                </c:pt>
                <c:pt idx="4">
                  <c:v>0.94199999999999995</c:v>
                </c:pt>
                <c:pt idx="5">
                  <c:v>0.94699999999999995</c:v>
                </c:pt>
                <c:pt idx="6">
                  <c:v>0.97299999999999998</c:v>
                </c:pt>
                <c:pt idx="7">
                  <c:v>0.99399999999999999</c:v>
                </c:pt>
                <c:pt idx="8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0.99988886325352022</c:v>
                </c:pt>
                <c:pt idx="2">
                  <c:v>0.98443876779115747</c:v>
                </c:pt>
                <c:pt idx="3">
                  <c:v>0.97984187870036199</c:v>
                </c:pt>
                <c:pt idx="4">
                  <c:v>0.96715729038429599</c:v>
                </c:pt>
                <c:pt idx="5">
                  <c:v>0.94281099859401729</c:v>
                </c:pt>
                <c:pt idx="6">
                  <c:v>0.9197175838425905</c:v>
                </c:pt>
                <c:pt idx="7">
                  <c:v>0.75707194421623503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1.034</c:v>
                </c:pt>
                <c:pt idx="2">
                  <c:v>1.0549999999999999</c:v>
                </c:pt>
                <c:pt idx="3">
                  <c:v>1.0629999999999999</c:v>
                </c:pt>
                <c:pt idx="4">
                  <c:v>1.0940000000000001</c:v>
                </c:pt>
                <c:pt idx="5">
                  <c:v>1.296</c:v>
                </c:pt>
                <c:pt idx="6">
                  <c:v>1.3260000000000001</c:v>
                </c:pt>
                <c:pt idx="7">
                  <c:v>2.4529999999999998</c:v>
                </c:pt>
                <c:pt idx="8">
                  <c:v>11.404999999999999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0.71899999999999997</c:v>
                </c:pt>
                <c:pt idx="1">
                  <c:v>0.71899999999999997</c:v>
                </c:pt>
                <c:pt idx="2">
                  <c:v>0.77300000000000002</c:v>
                </c:pt>
                <c:pt idx="3">
                  <c:v>0.78900000000000003</c:v>
                </c:pt>
                <c:pt idx="4">
                  <c:v>0.83399999999999996</c:v>
                </c:pt>
                <c:pt idx="5">
                  <c:v>0.91900000000000004</c:v>
                </c:pt>
                <c:pt idx="6">
                  <c:v>1</c:v>
                </c:pt>
                <c:pt idx="7">
                  <c:v>1.5720000000000001</c:v>
                </c:pt>
                <c:pt idx="8">
                  <c:v>7.7409999999999997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0.99354662167933894</c:v>
                </c:pt>
                <c:pt idx="2">
                  <c:v>0.98946250168951178</c:v>
                </c:pt>
                <c:pt idx="3">
                  <c:v>0.98804355568429358</c:v>
                </c:pt>
                <c:pt idx="4">
                  <c:v>0.98210537860081215</c:v>
                </c:pt>
                <c:pt idx="5">
                  <c:v>0.94318421885358827</c:v>
                </c:pt>
                <c:pt idx="6">
                  <c:v>0.93739357325106853</c:v>
                </c:pt>
                <c:pt idx="7">
                  <c:v>0.72079350488149885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24</xdr:row>
      <xdr:rowOff>153865</xdr:rowOff>
    </xdr:from>
    <xdr:to>
      <xdr:col>7</xdr:col>
      <xdr:colOff>1033097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28"/>
    <tableColumn id="2" xr3:uid="{00395366-180D-4A36-9985-EB31F476EAD5}" name="Makespan médio" dataDxfId="27"/>
    <tableColumn id="3" xr3:uid="{8715E8DB-C733-4CAA-A937-0975DADCD413}" name="Desvio Padrão Makespan" dataDxfId="26"/>
    <tableColumn id="4" xr3:uid="{4BC68332-036C-4C23-94E8-41210BF2D7ED}" name="Heuristic ETC/MET ETC" dataDxfId="25"/>
    <tableColumn id="5" xr3:uid="{703787AA-6A2E-42F6-8F39-FEEE5735E2FE}" name="MPR" dataDxfId="24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3" dataDxfId="22" tableBorderDxfId="21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0"/>
    <tableColumn id="2" xr3:uid="{5744A6AA-289A-4CC9-BD4B-365A47A5BE22}" name="Makespan médio" dataDxfId="19"/>
    <tableColumn id="3" xr3:uid="{2C3B6B88-ECD1-484A-9334-CDD0BBFDD4A3}" name="Desvio Padrão Makespan" dataDxfId="18"/>
    <tableColumn id="4" xr3:uid="{AED9A367-CF86-43D7-B951-A38752444562}" name="makespan normalizado" dataDxfId="17">
      <calculatedColumnFormula>-((B14-$B$24)*2/($B$25-$B$24)-1)</calculatedColumnFormula>
    </tableColumn>
    <tableColumn id="5" xr3:uid="{CF8CF212-3BA9-4556-8A44-E71A68CFD1B3}" name="MPR" dataDxfId="1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15" dataDxfId="14" tableBorderDxfId="13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2"/>
    <tableColumn id="2" xr3:uid="{CF81C596-7E89-44FB-9CF5-BC5EA9EA6D00}" name="FlowTime médio" dataDxfId="11"/>
    <tableColumn id="3" xr3:uid="{5E100AD6-1CA9-432C-8D5B-2506ADF8B9E6}" name="Desvio Padrão Flowtime" dataDxfId="10"/>
    <tableColumn id="4" xr3:uid="{91E90789-ACEA-48F1-B36D-00528B7F090D}" name="flowtime normalizado" dataDxfId="9">
      <calculatedColumnFormula>-((B43-$B$53)*2/($B$54-$B$53)-1)</calculatedColumnFormula>
    </tableColumn>
    <tableColumn id="5" xr3:uid="{7B54DEB9-12AB-4BFE-9FCF-FA7BFABC9618}" name="FPR" dataDxfId="8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7" dataDxfId="6" tableBorderDxfId="5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4"/>
    <tableColumn id="2" xr3:uid="{18255729-77F6-41F4-956A-B5BB33CEC2B0}" name="Utilização média das máquinas" dataDxfId="3"/>
    <tableColumn id="3" xr3:uid="{E0E2A87B-B633-4A01-82EB-5341859A26F4}" name="Desvio Padrão Utilização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0"/>
    <tableColumn id="2" xr3:uid="{2DC599D9-D2AA-45C2-9181-20FEF5F78A36}" name="Heuristic ETC/MET ETC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16" zoomScale="130" zoomScaleNormal="130" workbookViewId="0">
      <selection activeCell="H33" sqref="H33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23.42578125" style="11" customWidth="1"/>
    <col min="4" max="4" width="24.7109375" style="11" customWidth="1"/>
    <col min="5" max="5" width="26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20</v>
      </c>
      <c r="E1" s="11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1" t="s">
        <v>9</v>
      </c>
      <c r="B2" s="11">
        <v>339276.39299999998</v>
      </c>
      <c r="C2" s="12">
        <v>9.3109999999999998E-2</v>
      </c>
      <c r="D2" s="11">
        <v>1</v>
      </c>
      <c r="E2" s="11">
        <v>1</v>
      </c>
      <c r="F2">
        <v>6941756.2000000002</v>
      </c>
      <c r="G2" s="3">
        <v>2.571E-2</v>
      </c>
      <c r="H2">
        <v>0.64500000000000002</v>
      </c>
      <c r="I2" s="3">
        <v>8.6330000000000004E-2</v>
      </c>
      <c r="J2">
        <v>0.12</v>
      </c>
      <c r="K2" s="3">
        <v>3.3911699999999998</v>
      </c>
    </row>
    <row r="3" spans="1:11" x14ac:dyDescent="0.25">
      <c r="A3" s="11" t="s">
        <v>10</v>
      </c>
      <c r="B3" s="11">
        <v>311766.08199999999</v>
      </c>
      <c r="C3" s="12">
        <v>3.9960000000000002E-2</v>
      </c>
      <c r="D3" s="11">
        <v>1.3260000000000001</v>
      </c>
      <c r="E3" s="11">
        <v>0.91900000000000004</v>
      </c>
      <c r="F3">
        <v>9201688.4499999993</v>
      </c>
      <c r="G3" s="3">
        <v>2.928E-2</v>
      </c>
      <c r="H3">
        <v>0.92400000000000004</v>
      </c>
      <c r="I3" s="3">
        <v>2.7220000000000001E-2</v>
      </c>
      <c r="J3">
        <v>0.12</v>
      </c>
      <c r="K3" s="3">
        <v>2.7080199999999999</v>
      </c>
    </row>
    <row r="4" spans="1:11" x14ac:dyDescent="0.25">
      <c r="A4" s="11" t="s">
        <v>11</v>
      </c>
      <c r="B4" s="11">
        <v>267652.59600000002</v>
      </c>
      <c r="C4" s="12">
        <v>5.2440000000000001E-2</v>
      </c>
      <c r="D4" s="11">
        <v>1.034</v>
      </c>
      <c r="E4" s="11">
        <v>0.78900000000000003</v>
      </c>
      <c r="F4">
        <v>7174706.6900000004</v>
      </c>
      <c r="G4" s="3">
        <v>2.6620000000000001E-2</v>
      </c>
      <c r="H4">
        <v>0.84</v>
      </c>
      <c r="I4" s="3">
        <v>4.1480000000000003E-2</v>
      </c>
      <c r="J4">
        <v>19.809999999999999</v>
      </c>
      <c r="K4" s="3">
        <v>0.41132000000000002</v>
      </c>
    </row>
    <row r="5" spans="1:11" x14ac:dyDescent="0.25">
      <c r="A5" s="11" t="s">
        <v>19</v>
      </c>
      <c r="B5" s="11">
        <v>243638.989</v>
      </c>
      <c r="C5" s="12">
        <v>3.943E-2</v>
      </c>
      <c r="D5" s="11">
        <v>1.0629999999999999</v>
      </c>
      <c r="E5" s="11">
        <v>0.71899999999999997</v>
      </c>
      <c r="F5">
        <v>7373353.3300000001</v>
      </c>
      <c r="G5" s="3">
        <v>2.6349999999999998E-2</v>
      </c>
      <c r="H5">
        <v>0.94699999999999995</v>
      </c>
      <c r="I5" s="3">
        <v>2.4549999999999999E-2</v>
      </c>
      <c r="J5">
        <v>63.82</v>
      </c>
      <c r="K5" s="3">
        <v>0.16270000000000001</v>
      </c>
    </row>
    <row r="6" spans="1:11" x14ac:dyDescent="0.25">
      <c r="A6" s="11" t="s">
        <v>12</v>
      </c>
      <c r="B6" s="11">
        <v>262176.49599999998</v>
      </c>
      <c r="C6" s="12">
        <v>5.0459999999999998E-2</v>
      </c>
      <c r="D6" s="11">
        <v>1.0549999999999999</v>
      </c>
      <c r="E6" s="11">
        <v>0.77300000000000002</v>
      </c>
      <c r="F6">
        <v>7322133</v>
      </c>
      <c r="G6" s="3">
        <v>2.699E-2</v>
      </c>
      <c r="H6">
        <v>0.875</v>
      </c>
      <c r="I6" s="3">
        <v>3.7440000000000001E-2</v>
      </c>
      <c r="J6">
        <v>18.87</v>
      </c>
      <c r="K6" s="3">
        <v>0.28653000000000001</v>
      </c>
    </row>
    <row r="7" spans="1:11" x14ac:dyDescent="0.25">
      <c r="A7" s="11" t="s">
        <v>13</v>
      </c>
      <c r="B7" s="11">
        <v>533029.98800000001</v>
      </c>
      <c r="C7" s="12">
        <v>3.202E-2</v>
      </c>
      <c r="D7" s="11">
        <v>2.4529999999999998</v>
      </c>
      <c r="E7" s="11">
        <v>1.5720000000000001</v>
      </c>
      <c r="F7">
        <v>17020398.210000001</v>
      </c>
      <c r="G7" s="3">
        <v>3.2099999999999997E-2</v>
      </c>
      <c r="H7">
        <v>0.998</v>
      </c>
      <c r="I7" s="3">
        <v>8.8000000000000003E-4</v>
      </c>
      <c r="J7">
        <v>35.89</v>
      </c>
      <c r="K7" s="3">
        <v>0.25264999999999999</v>
      </c>
    </row>
    <row r="8" spans="1:11" x14ac:dyDescent="0.25">
      <c r="A8" s="11" t="s">
        <v>14</v>
      </c>
      <c r="B8" s="11">
        <v>243771.38200000001</v>
      </c>
      <c r="C8" s="12">
        <v>3.4349999999999999E-2</v>
      </c>
      <c r="D8" s="11">
        <v>1.0940000000000001</v>
      </c>
      <c r="E8" s="11">
        <v>0.71899999999999997</v>
      </c>
      <c r="F8">
        <v>7587706.3700000001</v>
      </c>
      <c r="G8" s="3">
        <v>2.928E-2</v>
      </c>
      <c r="H8">
        <v>0.97299999999999998</v>
      </c>
      <c r="I8" s="3">
        <v>1.316E-2</v>
      </c>
      <c r="J8">
        <v>19.190000000000001</v>
      </c>
      <c r="K8" s="3">
        <v>0.29924000000000001</v>
      </c>
    </row>
    <row r="9" spans="1:11" x14ac:dyDescent="0.25">
      <c r="A9" s="11" t="s">
        <v>15</v>
      </c>
      <c r="B9" s="11">
        <v>2626163.2969999998</v>
      </c>
      <c r="C9" s="12">
        <v>2.9960000000000001E-2</v>
      </c>
      <c r="D9" s="11">
        <v>11.404999999999999</v>
      </c>
      <c r="E9" s="11">
        <v>7.7409999999999997</v>
      </c>
      <c r="F9">
        <v>79136652.709999993</v>
      </c>
      <c r="G9" s="3">
        <v>2.9950000000000001E-2</v>
      </c>
      <c r="H9">
        <v>0.94199999999999995</v>
      </c>
      <c r="I9" s="3">
        <v>1.3769999999999999E-2</v>
      </c>
      <c r="J9">
        <v>0.14000000000000001</v>
      </c>
      <c r="K9" s="3">
        <v>2.6764299999999999</v>
      </c>
    </row>
    <row r="10" spans="1:11" x14ac:dyDescent="0.25">
      <c r="A10" s="11" t="s">
        <v>16</v>
      </c>
      <c r="B10" s="11">
        <v>282763.266</v>
      </c>
      <c r="C10" s="12">
        <v>3.049E-2</v>
      </c>
      <c r="D10" s="11">
        <v>1.296</v>
      </c>
      <c r="E10" s="11">
        <v>0.83399999999999996</v>
      </c>
      <c r="F10">
        <v>8992660.9199999999</v>
      </c>
      <c r="G10" s="3">
        <v>3.023E-2</v>
      </c>
      <c r="H10">
        <v>0.99399999999999999</v>
      </c>
      <c r="I10" s="3">
        <v>2.7100000000000002E-3</v>
      </c>
      <c r="J10">
        <v>61.46</v>
      </c>
      <c r="K10" s="3">
        <v>0.19125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5" t="s">
        <v>21</v>
      </c>
    </row>
    <row r="14" spans="1:11" ht="15.75" thickTop="1" x14ac:dyDescent="0.25">
      <c r="A14" s="11" t="s">
        <v>19</v>
      </c>
      <c r="B14" s="11">
        <v>243638.989</v>
      </c>
      <c r="C14" s="12">
        <v>3.943E-2</v>
      </c>
      <c r="D14" s="6">
        <f t="shared" ref="D14:D22" si="0">-((B14-$B$24)*2/($B$25-$B$24)-1)</f>
        <v>1</v>
      </c>
      <c r="E14" s="11">
        <v>0.71899999999999997</v>
      </c>
    </row>
    <row r="15" spans="1:11" x14ac:dyDescent="0.25">
      <c r="A15" s="11" t="s">
        <v>14</v>
      </c>
      <c r="B15" s="11">
        <v>243771.38200000001</v>
      </c>
      <c r="C15" s="12">
        <v>3.4349999999999999E-2</v>
      </c>
      <c r="D15" s="6">
        <f t="shared" si="0"/>
        <v>0.99988886325352022</v>
      </c>
      <c r="E15" s="11">
        <v>0.71899999999999997</v>
      </c>
    </row>
    <row r="16" spans="1:11" x14ac:dyDescent="0.25">
      <c r="A16" s="11" t="s">
        <v>12</v>
      </c>
      <c r="B16" s="11">
        <v>262176.49599999998</v>
      </c>
      <c r="C16" s="12">
        <v>5.0459999999999998E-2</v>
      </c>
      <c r="D16" s="6">
        <f t="shared" si="0"/>
        <v>0.98443876779115747</v>
      </c>
      <c r="E16" s="11">
        <v>0.77300000000000002</v>
      </c>
    </row>
    <row r="17" spans="1:5" x14ac:dyDescent="0.25">
      <c r="A17" s="11" t="s">
        <v>11</v>
      </c>
      <c r="B17" s="11">
        <v>267652.59600000002</v>
      </c>
      <c r="C17" s="12">
        <v>5.2440000000000001E-2</v>
      </c>
      <c r="D17" s="6">
        <f t="shared" si="0"/>
        <v>0.97984187870036199</v>
      </c>
      <c r="E17" s="11">
        <v>0.78900000000000003</v>
      </c>
    </row>
    <row r="18" spans="1:5" x14ac:dyDescent="0.25">
      <c r="A18" s="11" t="s">
        <v>16</v>
      </c>
      <c r="B18" s="11">
        <v>282763.266</v>
      </c>
      <c r="C18" s="12">
        <v>3.049E-2</v>
      </c>
      <c r="D18" s="6">
        <f t="shared" si="0"/>
        <v>0.96715729038429599</v>
      </c>
      <c r="E18" s="11">
        <v>0.83399999999999996</v>
      </c>
    </row>
    <row r="19" spans="1:5" x14ac:dyDescent="0.25">
      <c r="A19" s="11" t="s">
        <v>10</v>
      </c>
      <c r="B19" s="11">
        <v>311766.08199999999</v>
      </c>
      <c r="C19" s="12">
        <v>3.9960000000000002E-2</v>
      </c>
      <c r="D19" s="6">
        <f t="shared" si="0"/>
        <v>0.94281099859401729</v>
      </c>
      <c r="E19" s="11">
        <v>0.91900000000000004</v>
      </c>
    </row>
    <row r="20" spans="1:5" x14ac:dyDescent="0.25">
      <c r="A20" s="11" t="s">
        <v>9</v>
      </c>
      <c r="B20" s="11">
        <v>339276.39299999998</v>
      </c>
      <c r="C20" s="12">
        <v>9.3109999999999998E-2</v>
      </c>
      <c r="D20" s="6">
        <f t="shared" si="0"/>
        <v>0.9197175838425905</v>
      </c>
      <c r="E20" s="11">
        <v>1</v>
      </c>
    </row>
    <row r="21" spans="1:5" x14ac:dyDescent="0.25">
      <c r="A21" s="11" t="s">
        <v>13</v>
      </c>
      <c r="B21" s="11">
        <v>533029.98800000001</v>
      </c>
      <c r="C21" s="12">
        <v>3.202E-2</v>
      </c>
      <c r="D21" s="6">
        <f t="shared" si="0"/>
        <v>0.75707194421623503</v>
      </c>
      <c r="E21" s="11">
        <v>1.5720000000000001</v>
      </c>
    </row>
    <row r="22" spans="1:5" x14ac:dyDescent="0.25">
      <c r="A22" s="11" t="s">
        <v>15</v>
      </c>
      <c r="B22" s="11">
        <v>2626163.2969999998</v>
      </c>
      <c r="C22" s="12">
        <v>2.9960000000000001E-2</v>
      </c>
      <c r="D22" s="6">
        <f t="shared" si="0"/>
        <v>-1</v>
      </c>
      <c r="E22" s="11">
        <v>7.7409999999999997</v>
      </c>
    </row>
    <row r="24" spans="1:5" x14ac:dyDescent="0.25">
      <c r="A24" s="11" t="s">
        <v>17</v>
      </c>
      <c r="B24" s="13">
        <f>SMALL(B14:B22,1)</f>
        <v>243638.989</v>
      </c>
    </row>
    <row r="25" spans="1:5" x14ac:dyDescent="0.25">
      <c r="A25" s="11" t="s">
        <v>18</v>
      </c>
      <c r="B25" s="13">
        <f>LARGE(B14:B22,1)</f>
        <v>2626163.2969999998</v>
      </c>
    </row>
    <row r="28" spans="1:5" x14ac:dyDescent="0.25">
      <c r="A28" t="s">
        <v>0</v>
      </c>
      <c r="B28" t="s">
        <v>20</v>
      </c>
    </row>
    <row r="29" spans="1:5" x14ac:dyDescent="0.25">
      <c r="A29" s="11" t="s">
        <v>9</v>
      </c>
      <c r="B29" s="11">
        <v>1</v>
      </c>
    </row>
    <row r="30" spans="1:5" x14ac:dyDescent="0.25">
      <c r="A30" s="11" t="s">
        <v>11</v>
      </c>
      <c r="B30" s="11">
        <v>1.034</v>
      </c>
    </row>
    <row r="31" spans="1:5" x14ac:dyDescent="0.25">
      <c r="A31" s="11" t="s">
        <v>12</v>
      </c>
      <c r="B31" s="11">
        <v>1.0549999999999999</v>
      </c>
    </row>
    <row r="32" spans="1:5" x14ac:dyDescent="0.25">
      <c r="A32" s="11" t="s">
        <v>19</v>
      </c>
      <c r="B32" s="11">
        <v>1.0629999999999999</v>
      </c>
    </row>
    <row r="33" spans="1:5" x14ac:dyDescent="0.25">
      <c r="A33" s="11" t="s">
        <v>14</v>
      </c>
      <c r="B33" s="11">
        <v>1.0940000000000001</v>
      </c>
    </row>
    <row r="34" spans="1:5" x14ac:dyDescent="0.25">
      <c r="A34" s="11" t="s">
        <v>16</v>
      </c>
      <c r="B34" s="11">
        <v>1.296</v>
      </c>
    </row>
    <row r="35" spans="1:5" x14ac:dyDescent="0.25">
      <c r="A35" s="11" t="s">
        <v>10</v>
      </c>
      <c r="B35" s="11">
        <v>1.3260000000000001</v>
      </c>
    </row>
    <row r="36" spans="1:5" x14ac:dyDescent="0.25">
      <c r="A36" s="11" t="s">
        <v>13</v>
      </c>
      <c r="B36" s="11">
        <v>2.4529999999999998</v>
      </c>
    </row>
    <row r="37" spans="1:5" x14ac:dyDescent="0.25">
      <c r="A37" s="11" t="s">
        <v>15</v>
      </c>
      <c r="B37" s="11">
        <v>11.404999999999999</v>
      </c>
    </row>
    <row r="42" spans="1:5" ht="15.75" thickBot="1" x14ac:dyDescent="0.3">
      <c r="A42" s="14" t="s">
        <v>0</v>
      </c>
      <c r="B42" s="14" t="s">
        <v>3</v>
      </c>
      <c r="C42" s="14" t="s">
        <v>4</v>
      </c>
      <c r="D42" s="9" t="s">
        <v>24</v>
      </c>
      <c r="E42" s="10" t="s">
        <v>22</v>
      </c>
    </row>
    <row r="43" spans="1:5" ht="15.75" thickTop="1" x14ac:dyDescent="0.25">
      <c r="A43" s="11" t="s">
        <v>9</v>
      </c>
      <c r="B43" s="11">
        <v>6941756.2000000002</v>
      </c>
      <c r="C43" s="12">
        <v>2.571E-2</v>
      </c>
      <c r="D43" s="4">
        <f t="shared" ref="D43:D51" si="1">-((B43-$B$53)*2/($B$54-$B$53)-1)</f>
        <v>1</v>
      </c>
      <c r="E43" s="7">
        <f t="shared" ref="E43:E51" si="2">(B43/B$43)</f>
        <v>1</v>
      </c>
    </row>
    <row r="44" spans="1:5" x14ac:dyDescent="0.25">
      <c r="A44" s="11" t="s">
        <v>11</v>
      </c>
      <c r="B44" s="11">
        <v>7174706.6900000004</v>
      </c>
      <c r="C44" s="12">
        <v>2.6620000000000001E-2</v>
      </c>
      <c r="D44" s="4">
        <f t="shared" si="1"/>
        <v>0.99354662167933894</v>
      </c>
      <c r="E44" s="6">
        <f t="shared" si="2"/>
        <v>1.033557861049629</v>
      </c>
    </row>
    <row r="45" spans="1:5" x14ac:dyDescent="0.25">
      <c r="A45" s="11" t="s">
        <v>12</v>
      </c>
      <c r="B45" s="11">
        <v>7322133</v>
      </c>
      <c r="C45" s="12">
        <v>2.699E-2</v>
      </c>
      <c r="D45" s="4">
        <f t="shared" si="1"/>
        <v>0.98946250168951178</v>
      </c>
      <c r="E45" s="6">
        <f t="shared" si="2"/>
        <v>1.054795470921321</v>
      </c>
    </row>
    <row r="46" spans="1:5" x14ac:dyDescent="0.25">
      <c r="A46" s="11" t="s">
        <v>19</v>
      </c>
      <c r="B46" s="11">
        <v>7373353.3300000001</v>
      </c>
      <c r="C46" s="12">
        <v>2.6349999999999998E-2</v>
      </c>
      <c r="D46" s="4">
        <f t="shared" si="1"/>
        <v>0.98804355568429358</v>
      </c>
      <c r="E46" s="6">
        <f t="shared" si="2"/>
        <v>1.0621740547442446</v>
      </c>
    </row>
    <row r="47" spans="1:5" x14ac:dyDescent="0.25">
      <c r="A47" s="11" t="s">
        <v>14</v>
      </c>
      <c r="B47" s="11">
        <v>7587706.3700000001</v>
      </c>
      <c r="C47" s="12">
        <v>2.928E-2</v>
      </c>
      <c r="D47" s="4">
        <f t="shared" si="1"/>
        <v>0.98210537860081215</v>
      </c>
      <c r="E47" s="6">
        <f t="shared" si="2"/>
        <v>1.0930528459066309</v>
      </c>
    </row>
    <row r="48" spans="1:5" x14ac:dyDescent="0.25">
      <c r="A48" s="11" t="s">
        <v>16</v>
      </c>
      <c r="B48" s="11">
        <v>8992660.9199999999</v>
      </c>
      <c r="C48" s="12">
        <v>3.023E-2</v>
      </c>
      <c r="D48" s="4">
        <f t="shared" si="1"/>
        <v>0.94318421885358827</v>
      </c>
      <c r="E48" s="6">
        <f t="shared" si="2"/>
        <v>1.2954446484306088</v>
      </c>
    </row>
    <row r="49" spans="1:5" x14ac:dyDescent="0.25">
      <c r="A49" s="11" t="s">
        <v>10</v>
      </c>
      <c r="B49" s="11">
        <v>9201688.4499999993</v>
      </c>
      <c r="C49" s="12">
        <v>2.928E-2</v>
      </c>
      <c r="D49" s="4">
        <f t="shared" si="1"/>
        <v>0.93739357325106853</v>
      </c>
      <c r="E49" s="6">
        <f t="shared" si="2"/>
        <v>1.3255562691758029</v>
      </c>
    </row>
    <row r="50" spans="1:5" x14ac:dyDescent="0.25">
      <c r="A50" s="11" t="s">
        <v>13</v>
      </c>
      <c r="B50" s="11">
        <v>17020398.210000001</v>
      </c>
      <c r="C50" s="12">
        <v>3.2099999999999997E-2</v>
      </c>
      <c r="D50" s="4">
        <f t="shared" si="1"/>
        <v>0.72079350488149885</v>
      </c>
      <c r="E50" s="6">
        <f t="shared" si="2"/>
        <v>2.4518864851519853</v>
      </c>
    </row>
    <row r="51" spans="1:5" x14ac:dyDescent="0.25">
      <c r="A51" s="11" t="s">
        <v>15</v>
      </c>
      <c r="B51" s="11">
        <v>79136652.709999993</v>
      </c>
      <c r="C51" s="12">
        <v>2.9950000000000001E-2</v>
      </c>
      <c r="D51" s="4">
        <f t="shared" si="1"/>
        <v>-1</v>
      </c>
      <c r="E51" s="8">
        <f t="shared" si="2"/>
        <v>11.400091047565168</v>
      </c>
    </row>
    <row r="53" spans="1:5" x14ac:dyDescent="0.25">
      <c r="A53" s="11" t="s">
        <v>17</v>
      </c>
      <c r="B53" s="13">
        <f>SMALL(B43:B51,1)</f>
        <v>6941756.2000000002</v>
      </c>
    </row>
    <row r="54" spans="1:5" x14ac:dyDescent="0.25">
      <c r="A54" s="11" t="s">
        <v>18</v>
      </c>
      <c r="B54" s="13">
        <f>LARGE(B43:B51,1)</f>
        <v>79136652.709999993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1" t="s">
        <v>9</v>
      </c>
      <c r="B58">
        <v>0.64500000000000002</v>
      </c>
      <c r="C58" s="3">
        <v>8.6330000000000004E-2</v>
      </c>
      <c r="D58"/>
      <c r="E58"/>
    </row>
    <row r="59" spans="1:5" x14ac:dyDescent="0.25">
      <c r="A59" s="11" t="s">
        <v>11</v>
      </c>
      <c r="B59">
        <v>0.84</v>
      </c>
      <c r="C59" s="3">
        <v>4.1480000000000003E-2</v>
      </c>
      <c r="D59"/>
      <c r="E59"/>
    </row>
    <row r="60" spans="1:5" x14ac:dyDescent="0.25">
      <c r="A60" s="11" t="s">
        <v>12</v>
      </c>
      <c r="B60">
        <v>0.875</v>
      </c>
      <c r="C60" s="3">
        <v>3.7440000000000001E-2</v>
      </c>
      <c r="D60"/>
      <c r="E60"/>
    </row>
    <row r="61" spans="1:5" x14ac:dyDescent="0.25">
      <c r="A61" s="11" t="s">
        <v>10</v>
      </c>
      <c r="B61">
        <v>0.92400000000000004</v>
      </c>
      <c r="C61" s="3">
        <v>2.7220000000000001E-2</v>
      </c>
      <c r="D61"/>
      <c r="E61"/>
    </row>
    <row r="62" spans="1:5" x14ac:dyDescent="0.25">
      <c r="A62" s="11" t="s">
        <v>15</v>
      </c>
      <c r="B62">
        <v>0.94199999999999995</v>
      </c>
      <c r="C62" s="3">
        <v>1.3769999999999999E-2</v>
      </c>
      <c r="D62"/>
      <c r="E62"/>
    </row>
    <row r="63" spans="1:5" x14ac:dyDescent="0.25">
      <c r="A63" s="11" t="s">
        <v>19</v>
      </c>
      <c r="B63">
        <v>0.94699999999999995</v>
      </c>
      <c r="C63" s="3">
        <v>2.4549999999999999E-2</v>
      </c>
      <c r="D63"/>
      <c r="E63"/>
    </row>
    <row r="64" spans="1:5" x14ac:dyDescent="0.25">
      <c r="A64" s="11" t="s">
        <v>14</v>
      </c>
      <c r="B64">
        <v>0.97299999999999998</v>
      </c>
      <c r="C64" s="3">
        <v>1.316E-2</v>
      </c>
      <c r="D64"/>
      <c r="E64"/>
    </row>
    <row r="65" spans="1:5" x14ac:dyDescent="0.25">
      <c r="A65" s="11" t="s">
        <v>16</v>
      </c>
      <c r="B65">
        <v>0.99399999999999999</v>
      </c>
      <c r="C65" s="3">
        <v>2.7100000000000002E-3</v>
      </c>
      <c r="D65"/>
      <c r="E65"/>
    </row>
    <row r="66" spans="1:5" x14ac:dyDescent="0.25">
      <c r="A66" s="11" t="s">
        <v>13</v>
      </c>
      <c r="B66">
        <v>0.998</v>
      </c>
      <c r="C66" s="3">
        <v>8.8000000000000003E-4</v>
      </c>
      <c r="D66"/>
      <c r="E66"/>
    </row>
    <row r="68" spans="1:5" x14ac:dyDescent="0.25">
      <c r="A68" s="11" t="s">
        <v>17</v>
      </c>
      <c r="B68" s="13">
        <f>SMALL(B58:B66,1)</f>
        <v>0.64500000000000002</v>
      </c>
    </row>
    <row r="69" spans="1:5" x14ac:dyDescent="0.25">
      <c r="A69" s="11" t="s">
        <v>18</v>
      </c>
      <c r="B69" s="13">
        <f>LARGE(B58:B66,1)</f>
        <v>0.998</v>
      </c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</sheetData>
  <phoneticPr fontId="3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2023-05-07T14:13:48Z</dcterms:modified>
</cp:coreProperties>
</file>