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the\Documents\Estudos\TCC\git\distributedscheduling\resultados\novo\"/>
    </mc:Choice>
  </mc:AlternateContent>
  <xr:revisionPtr revIDLastSave="0" documentId="13_ncr:1_{6ABB600E-1EEA-45D0-99A9-6CC4AE7C4B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1" l="1"/>
  <c r="B68" i="1" l="1"/>
  <c r="B69" i="1"/>
  <c r="B54" i="1"/>
  <c r="B53" i="1"/>
  <c r="D43" i="1" s="1"/>
  <c r="B25" i="1"/>
  <c r="D17" i="1" s="1"/>
  <c r="D18" i="1" l="1"/>
  <c r="D15" i="1"/>
  <c r="D48" i="1"/>
  <c r="D44" i="1"/>
  <c r="D45" i="1"/>
  <c r="D46" i="1"/>
  <c r="D47" i="1"/>
  <c r="D50" i="1"/>
  <c r="D49" i="1"/>
  <c r="D51" i="1"/>
  <c r="D21" i="1"/>
  <c r="D14" i="1"/>
  <c r="D19" i="1"/>
  <c r="D22" i="1"/>
  <c r="D16" i="1"/>
  <c r="D20" i="1"/>
</calcChain>
</file>

<file path=xl/sharedStrings.xml><?xml version="1.0" encoding="utf-8"?>
<sst xmlns="http://schemas.openxmlformats.org/spreadsheetml/2006/main" count="88" uniqueCount="24">
  <si>
    <t>Heuristica</t>
  </si>
  <si>
    <t>Makespan médio</t>
  </si>
  <si>
    <t>Desvio Padrão Makespan</t>
  </si>
  <si>
    <t>FlowTime médio</t>
  </si>
  <si>
    <t>Desvio Padrão Flowtime</t>
  </si>
  <si>
    <t>Utilização média das máquinas</t>
  </si>
  <si>
    <t>Desvio Padrão Utilização</t>
  </si>
  <si>
    <t>Tempo computacional médio</t>
  </si>
  <si>
    <t>Desvio Padrão Tempo computacional</t>
  </si>
  <si>
    <t>MET</t>
  </si>
  <si>
    <t>MCT</t>
  </si>
  <si>
    <t>MinMin</t>
  </si>
  <si>
    <t>MinMean</t>
  </si>
  <si>
    <t>MaxMin</t>
  </si>
  <si>
    <t>MinVar</t>
  </si>
  <si>
    <t>OLB</t>
  </si>
  <si>
    <t>MinMax</t>
  </si>
  <si>
    <t>menor</t>
  </si>
  <si>
    <t>maior</t>
  </si>
  <si>
    <t>Heuristic ETC/MET ETC</t>
  </si>
  <si>
    <t>MPR</t>
  </si>
  <si>
    <t>makespan normalizado</t>
  </si>
  <si>
    <t>flowtime normalizado</t>
  </si>
  <si>
    <t>XSufferage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</si>
</sst>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0"/>
      </left>
      <right style="thin">
        <color theme="7" tint="0.39997558519241921"/>
      </right>
      <top style="thin">
        <color theme="7" tint="0.39997558519241921"/>
      </top>
      <bottom style="thick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0" applyFont="1" applyAlignment="1">
      <alignment horizontal="left"/>
    </xf>
    <xf numFmtId="164" fontId="0" fillId="0" borderId="4" xfId="0" applyNumberForma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0" fontId="0" fillId="2" borderId="3" xfId="0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39"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alignment horizontal="left" vertical="bottom" textRotation="0" wrapText="0" indent="0" justifyLastLine="0" shrinkToFit="0" readingOrder="0"/>
    </dxf>
    <dxf>
      <numFmt numFmtId="14" formatCode="0.00%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left style="thin">
          <color theme="9" tint="0.39997558519241921"/>
        </left>
      </border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border outline="0">
        <left style="thin">
          <color theme="9" tint="0.39997558519241921"/>
        </left>
      </border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64" formatCode="0.00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border outline="0">
        <left style="thin">
          <color theme="9" tint="0.39997558519241921"/>
        </left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Plan1!$B$57</c:f>
              <c:strCache>
                <c:ptCount val="1"/>
                <c:pt idx="0">
                  <c:v>Utilização média das máquinas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Plan1!$A$58:$A$66</c:f>
              <c:strCache>
                <c:ptCount val="9"/>
                <c:pt idx="0">
                  <c:v>MET</c:v>
                </c:pt>
                <c:pt idx="1">
                  <c:v>MinMin</c:v>
                </c:pt>
                <c:pt idx="2">
                  <c:v>OLB</c:v>
                </c:pt>
                <c:pt idx="3">
                  <c:v>MCT</c:v>
                </c:pt>
                <c:pt idx="4">
                  <c:v>MinMean</c:v>
                </c:pt>
                <c:pt idx="5">
                  <c:v>MinVar</c:v>
                </c:pt>
                <c:pt idx="6">
                  <c:v>XSufferage</c:v>
                </c:pt>
                <c:pt idx="7">
                  <c:v>MaxMin</c:v>
                </c:pt>
                <c:pt idx="8">
                  <c:v>MinMax</c:v>
                </c:pt>
              </c:strCache>
            </c:strRef>
          </c:cat>
          <c:val>
            <c:numRef>
              <c:f>Plan1!$B$58:$B$66</c:f>
              <c:numCache>
                <c:formatCode>General</c:formatCode>
                <c:ptCount val="9"/>
                <c:pt idx="0">
                  <c:v>0.70599999999999996</c:v>
                </c:pt>
                <c:pt idx="1">
                  <c:v>0.96899999999999997</c:v>
                </c:pt>
                <c:pt idx="2">
                  <c:v>0.97099999999999997</c:v>
                </c:pt>
                <c:pt idx="3">
                  <c:v>0.97199999999999998</c:v>
                </c:pt>
                <c:pt idx="4">
                  <c:v>0.97599999999999998</c:v>
                </c:pt>
                <c:pt idx="5">
                  <c:v>0.98699999999999999</c:v>
                </c:pt>
                <c:pt idx="6">
                  <c:v>0.995</c:v>
                </c:pt>
                <c:pt idx="7">
                  <c:v>0.998</c:v>
                </c:pt>
                <c:pt idx="8">
                  <c:v>0.998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9F-4615-B7C5-F0A1A1E83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6356272"/>
        <c:axId val="1036356752"/>
      </c:barChart>
      <c:catAx>
        <c:axId val="103635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6356752"/>
        <c:crosses val="autoZero"/>
        <c:auto val="1"/>
        <c:lblAlgn val="ctr"/>
        <c:lblOffset val="100"/>
        <c:noMultiLvlLbl val="0"/>
      </c:catAx>
      <c:valAx>
        <c:axId val="103635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6356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Makespan Normalizado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Plan1!$D$13</c:f>
              <c:strCache>
                <c:ptCount val="1"/>
                <c:pt idx="0">
                  <c:v>makespan normalizado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4">
                  <a:shade val="7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FD0-41FA-BDB0-F02B3D6DC75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>
                  <a:tint val="8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4D-46AD-95E0-658B48D00B3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tint val="4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4D-46AD-95E0-658B48D00B3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4D-46AD-95E0-658B48D00B36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>
                  <a:shade val="4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4D-46AD-95E0-658B48D00B36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>
                  <a:tint val="7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24D-46AD-95E0-658B48D00B36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4">
                  <a:shade val="5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D24D-46AD-95E0-658B48D00B36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4">
                  <a:tint val="5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D24D-46AD-95E0-658B48D00B36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4">
                  <a:shade val="8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D24D-46AD-95E0-658B48D00B36}"/>
              </c:ext>
            </c:extLst>
          </c:dPt>
          <c:cat>
            <c:strRef>
              <c:f>Plan1!$A$14:$A$22</c:f>
              <c:strCache>
                <c:ptCount val="9"/>
                <c:pt idx="0">
                  <c:v>XSufferage</c:v>
                </c:pt>
                <c:pt idx="1">
                  <c:v>MinVar</c:v>
                </c:pt>
                <c:pt idx="2">
                  <c:v>MinMean</c:v>
                </c:pt>
                <c:pt idx="3">
                  <c:v>MinMin</c:v>
                </c:pt>
                <c:pt idx="4">
                  <c:v>MinMax</c:v>
                </c:pt>
                <c:pt idx="5">
                  <c:v>MCT</c:v>
                </c:pt>
                <c:pt idx="6">
                  <c:v>MaxMin</c:v>
                </c:pt>
                <c:pt idx="7">
                  <c:v>OLB</c:v>
                </c:pt>
                <c:pt idx="8">
                  <c:v>MET</c:v>
                </c:pt>
              </c:strCache>
            </c:strRef>
          </c:cat>
          <c:val>
            <c:numRef>
              <c:f>Plan1!$D$14:$D$22</c:f>
              <c:numCache>
                <c:formatCode>0.0000</c:formatCode>
                <c:ptCount val="9"/>
                <c:pt idx="0">
                  <c:v>1</c:v>
                </c:pt>
                <c:pt idx="1">
                  <c:v>0.97988360762774773</c:v>
                </c:pt>
                <c:pt idx="2">
                  <c:v>0.93011866192575687</c:v>
                </c:pt>
                <c:pt idx="3">
                  <c:v>0.89883919373131071</c:v>
                </c:pt>
                <c:pt idx="4">
                  <c:v>0.81888939479439893</c:v>
                </c:pt>
                <c:pt idx="5">
                  <c:v>0.63981210151730705</c:v>
                </c:pt>
                <c:pt idx="6">
                  <c:v>0.38206023908325193</c:v>
                </c:pt>
                <c:pt idx="7">
                  <c:v>0.11788535269523759</c:v>
                </c:pt>
                <c:pt idx="8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D0-41FA-BDB0-F02B3D6DC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3204175"/>
        <c:axId val="2053196975"/>
      </c:barChart>
      <c:catAx>
        <c:axId val="205320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53196975"/>
        <c:crosses val="autoZero"/>
        <c:auto val="1"/>
        <c:lblAlgn val="ctr"/>
        <c:lblOffset val="500"/>
        <c:noMultiLvlLbl val="0"/>
      </c:catAx>
      <c:valAx>
        <c:axId val="2053196975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53204175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Plan1!$B$28</c:f>
              <c:strCache>
                <c:ptCount val="1"/>
                <c:pt idx="0">
                  <c:v>Heuristic ETC/MET ETC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2">
                  <a:shade val="4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189-4AD1-8D51-5CB92F7A07FD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189-4AD1-8D51-5CB92F7A07F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shade val="8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189-4AD1-8D51-5CB92F7A07FD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shade val="5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189-4AD1-8D51-5CB92F7A07FD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tint val="7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189-4AD1-8D51-5CB92F7A07FD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tint val="5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9189-4AD1-8D51-5CB92F7A07FD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shade val="7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9189-4AD1-8D51-5CB92F7A07FD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tint val="4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9189-4AD1-8D51-5CB92F7A07FD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>
                  <a:tint val="8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9189-4AD1-8D51-5CB92F7A07FD}"/>
              </c:ext>
            </c:extLst>
          </c:dPt>
          <c:cat>
            <c:strRef>
              <c:f>Plan1!$A$29:$A$37</c:f>
              <c:strCache>
                <c:ptCount val="9"/>
                <c:pt idx="0">
                  <c:v>MET</c:v>
                </c:pt>
                <c:pt idx="1">
                  <c:v>MinMin</c:v>
                </c:pt>
                <c:pt idx="2">
                  <c:v>MinMean</c:v>
                </c:pt>
                <c:pt idx="3">
                  <c:v>MinVar</c:v>
                </c:pt>
                <c:pt idx="4">
                  <c:v>XSufferage</c:v>
                </c:pt>
                <c:pt idx="5">
                  <c:v>MinMax</c:v>
                </c:pt>
                <c:pt idx="6">
                  <c:v>MCT</c:v>
                </c:pt>
                <c:pt idx="7">
                  <c:v>MaxMin</c:v>
                </c:pt>
                <c:pt idx="8">
                  <c:v>OLB</c:v>
                </c:pt>
              </c:strCache>
            </c:strRef>
          </c:cat>
          <c:val>
            <c:numRef>
              <c:f>Plan1!$B$29:$B$37</c:f>
              <c:numCache>
                <c:formatCode>General</c:formatCode>
                <c:ptCount val="9"/>
                <c:pt idx="0">
                  <c:v>1</c:v>
                </c:pt>
                <c:pt idx="1">
                  <c:v>1.0089999999999999</c:v>
                </c:pt>
                <c:pt idx="2">
                  <c:v>1.01</c:v>
                </c:pt>
                <c:pt idx="3">
                  <c:v>1.0109999999999999</c:v>
                </c:pt>
                <c:pt idx="4">
                  <c:v>1.016</c:v>
                </c:pt>
                <c:pt idx="5">
                  <c:v>1.0549999999999999</c:v>
                </c:pt>
                <c:pt idx="6">
                  <c:v>1.0629999999999999</c:v>
                </c:pt>
                <c:pt idx="7">
                  <c:v>1.143</c:v>
                </c:pt>
                <c:pt idx="8">
                  <c:v>1.1639999999999999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53-436C-BAEE-DD84EC63DD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5015295"/>
        <c:axId val="95029695"/>
      </c:barChart>
      <c:catAx>
        <c:axId val="9501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029695"/>
        <c:crosses val="autoZero"/>
        <c:auto val="1"/>
        <c:lblAlgn val="ctr"/>
        <c:lblOffset val="100"/>
        <c:noMultiLvlLbl val="0"/>
      </c:catAx>
      <c:valAx>
        <c:axId val="9502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01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Plan1!$E$13</c:f>
              <c:strCache>
                <c:ptCount val="1"/>
                <c:pt idx="0">
                  <c:v>MPR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Plan1!$A$14:$A$22</c:f>
              <c:strCache>
                <c:ptCount val="9"/>
                <c:pt idx="0">
                  <c:v>XSufferage</c:v>
                </c:pt>
                <c:pt idx="1">
                  <c:v>MinVar</c:v>
                </c:pt>
                <c:pt idx="2">
                  <c:v>MinMean</c:v>
                </c:pt>
                <c:pt idx="3">
                  <c:v>MinMin</c:v>
                </c:pt>
                <c:pt idx="4">
                  <c:v>MinMax</c:v>
                </c:pt>
                <c:pt idx="5">
                  <c:v>MCT</c:v>
                </c:pt>
                <c:pt idx="6">
                  <c:v>MaxMin</c:v>
                </c:pt>
                <c:pt idx="7">
                  <c:v>OLB</c:v>
                </c:pt>
                <c:pt idx="8">
                  <c:v>MET</c:v>
                </c:pt>
              </c:strCache>
            </c:strRef>
          </c:cat>
          <c:val>
            <c:numRef>
              <c:f>Plan1!$E$14:$E$22</c:f>
              <c:numCache>
                <c:formatCode>General</c:formatCode>
                <c:ptCount val="9"/>
                <c:pt idx="0">
                  <c:v>0.71799999999999997</c:v>
                </c:pt>
                <c:pt idx="1">
                  <c:v>0.72099999999999997</c:v>
                </c:pt>
                <c:pt idx="2">
                  <c:v>0.72799999999999998</c:v>
                </c:pt>
                <c:pt idx="3">
                  <c:v>0.73199999999999998</c:v>
                </c:pt>
                <c:pt idx="4">
                  <c:v>0.74299999999999999</c:v>
                </c:pt>
                <c:pt idx="5">
                  <c:v>0.76900000000000002</c:v>
                </c:pt>
                <c:pt idx="6">
                  <c:v>0.80500000000000005</c:v>
                </c:pt>
                <c:pt idx="7">
                  <c:v>0.84299999999999997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5-4442-81B9-2FBFCA8A4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038815"/>
        <c:axId val="95018655"/>
      </c:barChart>
      <c:catAx>
        <c:axId val="95038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018655"/>
        <c:crosses val="autoZero"/>
        <c:auto val="1"/>
        <c:lblAlgn val="ctr"/>
        <c:lblOffset val="100"/>
        <c:noMultiLvlLbl val="0"/>
      </c:catAx>
      <c:valAx>
        <c:axId val="9501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038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Plan1!$D$42</c:f>
              <c:strCache>
                <c:ptCount val="1"/>
                <c:pt idx="0">
                  <c:v>flowtime normalizado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5">
                  <a:shade val="4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1CB-4F80-AA13-E2AEBCD6387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1CB-4F80-AA13-E2AEBCD6387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tint val="7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1CB-4F80-AA13-E2AEBCD6387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shade val="5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1CB-4F80-AA13-E2AEBCD6387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shade val="8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1CB-4F80-AA13-E2AEBCD6387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tint val="5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1CB-4F80-AA13-E2AEBCD6387F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5">
                  <a:shade val="7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21CB-4F80-AA13-E2AEBCD6387F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5">
                  <a:tint val="4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1CB-4F80-AA13-E2AEBCD6387F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5">
                  <a:tint val="8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21CB-4F80-AA13-E2AEBCD6387F}"/>
              </c:ext>
            </c:extLst>
          </c:dPt>
          <c:cat>
            <c:strRef>
              <c:f>Plan1!$A$43:$A$51</c:f>
              <c:strCache>
                <c:ptCount val="9"/>
                <c:pt idx="0">
                  <c:v>MET</c:v>
                </c:pt>
                <c:pt idx="1">
                  <c:v>MinMin</c:v>
                </c:pt>
                <c:pt idx="2">
                  <c:v>MinMean</c:v>
                </c:pt>
                <c:pt idx="3">
                  <c:v>MinVar</c:v>
                </c:pt>
                <c:pt idx="4">
                  <c:v>XSufferage</c:v>
                </c:pt>
                <c:pt idx="5">
                  <c:v>MinMax</c:v>
                </c:pt>
                <c:pt idx="6">
                  <c:v>MCT</c:v>
                </c:pt>
                <c:pt idx="7">
                  <c:v>MaxMin</c:v>
                </c:pt>
                <c:pt idx="8">
                  <c:v>OLB</c:v>
                </c:pt>
              </c:strCache>
            </c:strRef>
          </c:cat>
          <c:val>
            <c:numRef>
              <c:f>Plan1!$D$43:$D$51</c:f>
              <c:numCache>
                <c:formatCode>General</c:formatCode>
                <c:ptCount val="9"/>
                <c:pt idx="0">
                  <c:v>1</c:v>
                </c:pt>
                <c:pt idx="1">
                  <c:v>0.89217880345257539</c:v>
                </c:pt>
                <c:pt idx="2">
                  <c:v>0.88250155132445285</c:v>
                </c:pt>
                <c:pt idx="3">
                  <c:v>0.86727024797580632</c:v>
                </c:pt>
                <c:pt idx="4">
                  <c:v>0.81417437327861175</c:v>
                </c:pt>
                <c:pt idx="5">
                  <c:v>0.33364141644092915</c:v>
                </c:pt>
                <c:pt idx="6">
                  <c:v>0.240578126228016</c:v>
                </c:pt>
                <c:pt idx="7">
                  <c:v>-0.73974672054479673</c:v>
                </c:pt>
                <c:pt idx="8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B6-43A1-B49E-8AACDEAA6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363615"/>
        <c:axId val="59366015"/>
      </c:barChart>
      <c:catAx>
        <c:axId val="59363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366015"/>
        <c:crosses val="autoZero"/>
        <c:auto val="1"/>
        <c:lblAlgn val="ctr"/>
        <c:lblOffset val="100"/>
        <c:noMultiLvlLbl val="0"/>
      </c:catAx>
      <c:valAx>
        <c:axId val="59366015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363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648433</xdr:colOff>
      <xdr:row>55</xdr:row>
      <xdr:rowOff>57150</xdr:rowOff>
    </xdr:from>
    <xdr:to>
      <xdr:col>6</xdr:col>
      <xdr:colOff>772991</xdr:colOff>
      <xdr:row>69</xdr:row>
      <xdr:rowOff>133350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9193FD84-BFA6-BBB7-B315-11FF659D62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241788</xdr:colOff>
      <xdr:row>11</xdr:row>
      <xdr:rowOff>131884</xdr:rowOff>
    </xdr:from>
    <xdr:to>
      <xdr:col>7</xdr:col>
      <xdr:colOff>959827</xdr:colOff>
      <xdr:row>22</xdr:row>
      <xdr:rowOff>87923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9BD7173-597A-FA50-F8DD-A6CDE1F3D2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685068</xdr:colOff>
      <xdr:row>24</xdr:row>
      <xdr:rowOff>115765</xdr:rowOff>
    </xdr:from>
    <xdr:to>
      <xdr:col>5</xdr:col>
      <xdr:colOff>29308</xdr:colOff>
      <xdr:row>37</xdr:row>
      <xdr:rowOff>124557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3A1F867-8541-6134-89DF-901A7FEEEC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304066</xdr:colOff>
      <xdr:row>25</xdr:row>
      <xdr:rowOff>20515</xdr:rowOff>
    </xdr:from>
    <xdr:to>
      <xdr:col>7</xdr:col>
      <xdr:colOff>952500</xdr:colOff>
      <xdr:row>37</xdr:row>
      <xdr:rowOff>161192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6A30B744-7648-33F0-EE68-5DC4CC56E7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611797</xdr:colOff>
      <xdr:row>39</xdr:row>
      <xdr:rowOff>42495</xdr:rowOff>
    </xdr:from>
    <xdr:to>
      <xdr:col>7</xdr:col>
      <xdr:colOff>40297</xdr:colOff>
      <xdr:row>53</xdr:row>
      <xdr:rowOff>104041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CE1F2308-59B7-297B-9588-3216DDC5F3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D2E3F6-A447-4209-AEB3-898A35D2434C}" name="Tabela1" displayName="Tabela1" ref="A1:K10" totalsRowShown="0">
  <autoFilter ref="A1:K10" xr:uid="{80D2E3F6-A447-4209-AEB3-898A35D2434C}"/>
  <sortState xmlns:xlrd2="http://schemas.microsoft.com/office/spreadsheetml/2017/richdata2" ref="A2:I10">
    <sortCondition ref="B1:B10"/>
  </sortState>
  <tableColumns count="11">
    <tableColumn id="1" xr3:uid="{A3C2CA03-813C-48B9-A2DC-C227E7BE243F}" name="Heuristica" dataDxfId="38"/>
    <tableColumn id="2" xr3:uid="{00395366-180D-4A36-9985-EB31F476EAD5}" name="Makespan médio" dataDxfId="37"/>
    <tableColumn id="3" xr3:uid="{8715E8DB-C733-4CAA-A937-0975DADCD413}" name="Desvio Padrão Makespan" dataDxfId="36"/>
    <tableColumn id="4" xr3:uid="{4BC68332-036C-4C23-94E8-41210BF2D7ED}" name="Heuristic ETC/MET ETC" dataDxfId="35"/>
    <tableColumn id="5" xr3:uid="{703787AA-6A2E-42F6-8F39-FEEE5735E2FE}" name="MPR" dataDxfId="34"/>
    <tableColumn id="6" xr3:uid="{79905495-6C64-46F6-9F08-B3F68175A737}" name="FlowTime médio" dataDxfId="33"/>
    <tableColumn id="7" xr3:uid="{3100A3A6-898F-4351-A35E-82437A1ED88F}" name="Desvio Padrão Flowtime" dataDxfId="32"/>
    <tableColumn id="8" xr3:uid="{5C32DA67-EDD2-4C35-88E5-A972A869913A}" name="Utilização média das máquinas" dataDxfId="31"/>
    <tableColumn id="9" xr3:uid="{1DF2B2D3-C5ED-4B5B-BD38-5E0C325BF8D5}" name="Desvio Padrão Utilização" dataDxfId="30"/>
    <tableColumn id="10" xr3:uid="{E24F2D83-6950-44D7-85A1-1087B19FED0E}" name="Tempo computacional médio" dataDxfId="29"/>
    <tableColumn id="11" xr3:uid="{39AEF7DE-C3E7-4CFB-8C67-AB834C76ADF7}" name="Desvio Padrão Tempo computacional" dataDxf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5BF4D3-F4BD-429A-83F0-9AA6726A84DA}" name="Tabela2" displayName="Tabela2" ref="A13:E22" totalsRowShown="0" headerRowDxfId="27" dataDxfId="26" tableBorderDxfId="25">
  <autoFilter ref="A13:E22" xr:uid="{E45BF4D3-F4BD-429A-83F0-9AA6726A84DA}"/>
  <sortState xmlns:xlrd2="http://schemas.microsoft.com/office/spreadsheetml/2017/richdata2" ref="A14:E22">
    <sortCondition ref="B13:B22"/>
  </sortState>
  <tableColumns count="5">
    <tableColumn id="1" xr3:uid="{2DC74DCC-560C-46A3-97F8-214ED0A30501}" name="Heuristica" dataDxfId="1"/>
    <tableColumn id="2" xr3:uid="{5744A6AA-289A-4CC9-BD4B-365A47A5BE22}" name="Makespan médio" dataDxfId="2"/>
    <tableColumn id="3" xr3:uid="{2C3B6B88-ECD1-484A-9334-CDD0BBFDD4A3}" name="Desvio Padrão Makespan" dataDxfId="14"/>
    <tableColumn id="4" xr3:uid="{AED9A367-CF86-43D7-B951-A38752444562}" name="makespan normalizado" dataDxfId="24">
      <calculatedColumnFormula>-((B14-$B$24)*2/($B$25-$B$24)-1)</calculatedColumnFormula>
    </tableColumn>
    <tableColumn id="5" xr3:uid="{CF8CF212-3BA9-4556-8A44-E71A68CFD1B3}" name="MPR" dataDxfId="0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E46911-5E50-4C88-90FB-CD7D1392F199}" name="Tabela3" displayName="Tabela3" ref="A42:D51" totalsRowShown="0" headerRowDxfId="23" dataDxfId="22" tableBorderDxfId="21">
  <autoFilter ref="A42:D51" xr:uid="{FAE46911-5E50-4C88-90FB-CD7D1392F199}"/>
  <sortState xmlns:xlrd2="http://schemas.microsoft.com/office/spreadsheetml/2017/richdata2" ref="A43:D51">
    <sortCondition ref="B42:B51"/>
  </sortState>
  <tableColumns count="4">
    <tableColumn id="1" xr3:uid="{A7A0ECFA-3051-4BE7-8A42-4BEB4E3F9B14}" name="Heuristica" dataDxfId="13"/>
    <tableColumn id="2" xr3:uid="{CF81C596-7E89-44FB-9CF5-BC5EA9EA6D00}" name="FlowTime médio" dataDxfId="12"/>
    <tableColumn id="3" xr3:uid="{5E100AD6-1CA9-432C-8D5B-2506ADF8B9E6}" name="Desvio Padrão Flowtime" dataDxfId="11"/>
    <tableColumn id="4" xr3:uid="{91E90789-ACEA-48F1-B36D-00528B7F090D}" name="flowtime normalizado" dataDxfId="20">
      <calculatedColumnFormula>-((B43-$B$53)*2/($B$54-$B$53)-1)</calculatedColumnFormula>
    </tableColumn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CA9943B-5066-4976-A16B-EC122A3B23AA}" name="Tabela6" displayName="Tabela6" ref="A57:C66" totalsRowShown="0" headerRowDxfId="19" dataDxfId="18" tableBorderDxfId="17">
  <autoFilter ref="A57:C66" xr:uid="{CCA9943B-5066-4976-A16B-EC122A3B23AA}"/>
  <sortState xmlns:xlrd2="http://schemas.microsoft.com/office/spreadsheetml/2017/richdata2" ref="A58:C66">
    <sortCondition ref="B57:B66"/>
  </sortState>
  <tableColumns count="3">
    <tableColumn id="1" xr3:uid="{88550BCA-15F0-4EB6-B68F-A77CF6C07CBB}" name="Heuristica" dataDxfId="5"/>
    <tableColumn id="2" xr3:uid="{18255729-77F6-41F4-956A-B5BB33CEC2B0}" name="Utilização média das máquinas" dataDxfId="10"/>
    <tableColumn id="3" xr3:uid="{E0E2A87B-B633-4A01-82EB-5341859A26F4}" name="Desvio Padrão Utilização" dataDxfId="9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7FB3887-2D04-4E94-BB73-EF70E2E94708}" name="Tabela5" displayName="Tabela5" ref="A28:B37" totalsRowShown="0">
  <autoFilter ref="A28:B37" xr:uid="{17FB3887-2D04-4E94-BB73-EF70E2E94708}"/>
  <sortState xmlns:xlrd2="http://schemas.microsoft.com/office/spreadsheetml/2017/richdata2" ref="A29:B37">
    <sortCondition ref="B28:B37"/>
  </sortState>
  <tableColumns count="2">
    <tableColumn id="1" xr3:uid="{78BF590B-7128-406D-8614-FF45C9FEDD22}" name="Heuristica" dataDxfId="3"/>
    <tableColumn id="2" xr3:uid="{2DC599D9-D2AA-45C2-9181-20FEF5F78A36}" name="Heuristic ETC/MET ETC" dataDxfId="4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9DBDA2-2B62-4BC8-9A28-B75583F01093}" name="Tabela4" displayName="Tabela4" ref="A75:C84" totalsRowShown="0" headerRowDxfId="16" dataDxfId="15">
  <autoFilter ref="A75:C84" xr:uid="{219DBDA2-2B62-4BC8-9A28-B75583F01093}"/>
  <sortState xmlns:xlrd2="http://schemas.microsoft.com/office/spreadsheetml/2017/richdata2" ref="A76:C84">
    <sortCondition ref="B75:B84"/>
  </sortState>
  <tableColumns count="3">
    <tableColumn id="1" xr3:uid="{426B13CB-B118-453A-9FA4-2D1E9E5DCEFA}" name="Heuristica" dataDxfId="6"/>
    <tableColumn id="2" xr3:uid="{D079ACDF-619C-458E-8CAD-600866B8578A}" name="Tempo computacional médio" dataDxfId="8"/>
    <tableColumn id="3" xr3:uid="{A4DFEFFE-9E95-471C-A6F2-6641874DC497}" name="Desvio Padrão Tempo computacional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tabSelected="1" topLeftCell="A5" zoomScale="130" zoomScaleNormal="130" workbookViewId="0">
      <selection activeCell="F25" sqref="F25"/>
    </sheetView>
  </sheetViews>
  <sheetFormatPr defaultRowHeight="15" x14ac:dyDescent="0.25"/>
  <cols>
    <col min="1" max="1" width="11.28515625" style="7" customWidth="1"/>
    <col min="2" max="2" width="27.42578125" style="7" customWidth="1"/>
    <col min="3" max="3" width="34.42578125" style="7" customWidth="1"/>
    <col min="4" max="4" width="24.7109375" style="7" customWidth="1"/>
    <col min="5" max="5" width="26" style="7" customWidth="1"/>
    <col min="6" max="6" width="27.85546875" customWidth="1"/>
    <col min="7" max="7" width="23.140625" customWidth="1"/>
    <col min="8" max="8" width="26.7109375" customWidth="1"/>
    <col min="9" max="9" width="33.28515625" customWidth="1"/>
  </cols>
  <sheetData>
    <row r="1" spans="1:11" x14ac:dyDescent="0.25">
      <c r="A1" s="7" t="s">
        <v>0</v>
      </c>
      <c r="B1" s="7" t="s">
        <v>1</v>
      </c>
      <c r="C1" s="7" t="s">
        <v>2</v>
      </c>
      <c r="D1" s="7" t="s">
        <v>19</v>
      </c>
      <c r="E1" s="7" t="s">
        <v>20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s="7" t="s">
        <v>9</v>
      </c>
      <c r="B2" s="11">
        <v>390516.26699999999</v>
      </c>
      <c r="C2" s="8">
        <v>6.8900000000000003E-2</v>
      </c>
      <c r="D2" s="11">
        <v>1</v>
      </c>
      <c r="E2" s="11">
        <v>1</v>
      </c>
      <c r="F2" s="11">
        <v>8780898.9100000001</v>
      </c>
      <c r="G2" s="8">
        <v>1.5709999999999998E-2</v>
      </c>
      <c r="H2" s="11">
        <v>0.70599999999999996</v>
      </c>
      <c r="I2" s="8">
        <v>6.2460000000000002E-2</v>
      </c>
      <c r="J2" s="11">
        <v>0.13</v>
      </c>
      <c r="K2" s="8">
        <v>3.2004100000000002</v>
      </c>
    </row>
    <row r="3" spans="1:11" x14ac:dyDescent="0.25">
      <c r="A3" s="7" t="s">
        <v>10</v>
      </c>
      <c r="B3" s="11">
        <v>300016.23499999999</v>
      </c>
      <c r="C3" s="8">
        <v>1.554E-2</v>
      </c>
      <c r="D3" s="11">
        <v>1.0629999999999999</v>
      </c>
      <c r="E3" s="11">
        <v>0.76900000000000002</v>
      </c>
      <c r="F3" s="11">
        <v>9325924.6999999993</v>
      </c>
      <c r="G3" s="8">
        <v>1.592E-2</v>
      </c>
      <c r="H3" s="11">
        <v>0.97199999999999998</v>
      </c>
      <c r="I3" s="8">
        <v>4.1700000000000001E-3</v>
      </c>
      <c r="J3" s="11">
        <v>0.15</v>
      </c>
      <c r="K3" s="8">
        <v>2.7284600000000001</v>
      </c>
    </row>
    <row r="4" spans="1:11" x14ac:dyDescent="0.25">
      <c r="A4" s="7" t="s">
        <v>11</v>
      </c>
      <c r="B4" s="11">
        <v>285720.71899999998</v>
      </c>
      <c r="C4" s="8">
        <v>1.5859999999999999E-2</v>
      </c>
      <c r="D4" s="11">
        <v>1.0089999999999999</v>
      </c>
      <c r="E4" s="11">
        <v>0.73199999999999998</v>
      </c>
      <c r="F4" s="11">
        <v>8858280.5800000001</v>
      </c>
      <c r="G4" s="8">
        <v>1.5509999999999999E-2</v>
      </c>
      <c r="H4" s="11">
        <v>0.96899999999999997</v>
      </c>
      <c r="I4" s="8">
        <v>3.4299999999999999E-3</v>
      </c>
      <c r="J4" s="11">
        <v>18.52</v>
      </c>
      <c r="K4" s="8">
        <v>0.35519000000000001</v>
      </c>
    </row>
    <row r="5" spans="1:11" x14ac:dyDescent="0.25">
      <c r="A5" s="7" t="s">
        <v>23</v>
      </c>
      <c r="B5" s="11">
        <v>280137.728</v>
      </c>
      <c r="C5" s="8">
        <v>1.554E-2</v>
      </c>
      <c r="D5" s="11">
        <v>1.016</v>
      </c>
      <c r="E5" s="11">
        <v>0.71799999999999997</v>
      </c>
      <c r="F5" s="11">
        <v>8914263.1999999993</v>
      </c>
      <c r="G5" s="8">
        <v>1.5800000000000002E-2</v>
      </c>
      <c r="H5" s="11">
        <v>0.995</v>
      </c>
      <c r="I5" s="8">
        <v>1.34E-3</v>
      </c>
      <c r="J5" s="11">
        <v>48.75</v>
      </c>
      <c r="K5" s="8">
        <v>0.21695999999999999</v>
      </c>
    </row>
    <row r="6" spans="1:11" x14ac:dyDescent="0.25">
      <c r="A6" s="7" t="s">
        <v>12</v>
      </c>
      <c r="B6" s="11">
        <v>283994.42800000001</v>
      </c>
      <c r="C6" s="8">
        <v>1.6119999999999999E-2</v>
      </c>
      <c r="D6" s="11">
        <v>1.01</v>
      </c>
      <c r="E6" s="11">
        <v>0.72799999999999998</v>
      </c>
      <c r="F6" s="11">
        <v>8865225.8000000007</v>
      </c>
      <c r="G6" s="8">
        <v>1.549E-2</v>
      </c>
      <c r="H6" s="11">
        <v>0.97599999999999998</v>
      </c>
      <c r="I6" s="8">
        <v>4.4799999999999996E-3</v>
      </c>
      <c r="J6" s="11">
        <v>19.77</v>
      </c>
      <c r="K6" s="8">
        <v>0.25239</v>
      </c>
    </row>
    <row r="7" spans="1:11" x14ac:dyDescent="0.25">
      <c r="A7" s="7" t="s">
        <v>13</v>
      </c>
      <c r="B7" s="11">
        <v>314241.37199999997</v>
      </c>
      <c r="C7" s="8">
        <v>1.6899999999999998E-2</v>
      </c>
      <c r="D7" s="11">
        <v>1.143</v>
      </c>
      <c r="E7" s="11">
        <v>0.80500000000000005</v>
      </c>
      <c r="F7" s="11">
        <v>10029489.27</v>
      </c>
      <c r="G7" s="8">
        <v>1.6830000000000001E-2</v>
      </c>
      <c r="H7" s="11">
        <v>0.998</v>
      </c>
      <c r="I7" s="8">
        <v>6.4999999999999997E-4</v>
      </c>
      <c r="J7" s="11">
        <v>35</v>
      </c>
      <c r="K7" s="8">
        <v>0.23544000000000001</v>
      </c>
    </row>
    <row r="8" spans="1:11" x14ac:dyDescent="0.25">
      <c r="A8" s="7" t="s">
        <v>14</v>
      </c>
      <c r="B8" s="11">
        <v>281247.93699999998</v>
      </c>
      <c r="C8" s="8">
        <v>1.546E-2</v>
      </c>
      <c r="D8" s="11">
        <v>1.0109999999999999</v>
      </c>
      <c r="E8" s="11">
        <v>0.72099999999999997</v>
      </c>
      <c r="F8" s="11">
        <v>8876157.0800000001</v>
      </c>
      <c r="G8" s="8">
        <v>1.5469999999999999E-2</v>
      </c>
      <c r="H8" s="11">
        <v>0.98699999999999999</v>
      </c>
      <c r="I8" s="8">
        <v>9.3999999999999997E-4</v>
      </c>
      <c r="J8" s="11">
        <v>19.77</v>
      </c>
      <c r="K8" s="8">
        <v>0.23691000000000001</v>
      </c>
    </row>
    <row r="9" spans="1:11" x14ac:dyDescent="0.25">
      <c r="A9" s="7" t="s">
        <v>15</v>
      </c>
      <c r="B9" s="11">
        <v>328820.99099999998</v>
      </c>
      <c r="C9" s="8">
        <v>1.5310000000000001E-2</v>
      </c>
      <c r="D9" s="11">
        <v>1.1639999999999999</v>
      </c>
      <c r="E9" s="11">
        <v>0.84299999999999997</v>
      </c>
      <c r="F9" s="11">
        <v>10216269.18</v>
      </c>
      <c r="G9" s="8">
        <v>1.5959999999999998E-2</v>
      </c>
      <c r="H9" s="11">
        <v>0.97099999999999997</v>
      </c>
      <c r="I9" s="8">
        <v>5.5500000000000002E-3</v>
      </c>
      <c r="J9" s="11">
        <v>0.11</v>
      </c>
      <c r="K9" s="8">
        <v>2.8444600000000002</v>
      </c>
    </row>
    <row r="10" spans="1:11" x14ac:dyDescent="0.25">
      <c r="A10" s="7" t="s">
        <v>16</v>
      </c>
      <c r="B10" s="11">
        <v>290133.09000000003</v>
      </c>
      <c r="C10" s="8">
        <v>1.609E-2</v>
      </c>
      <c r="D10" s="11">
        <v>1.0549999999999999</v>
      </c>
      <c r="E10" s="11">
        <v>0.74299999999999999</v>
      </c>
      <c r="F10" s="11">
        <v>9259134.5600000005</v>
      </c>
      <c r="G10" s="8">
        <v>1.609E-2</v>
      </c>
      <c r="H10" s="11">
        <v>0.998</v>
      </c>
      <c r="I10" s="8">
        <v>5.0000000000000001E-4</v>
      </c>
      <c r="J10" s="11">
        <v>56.33</v>
      </c>
      <c r="K10" s="8">
        <v>0.12472999999999999</v>
      </c>
    </row>
    <row r="13" spans="1:11" ht="15.75" thickBot="1" x14ac:dyDescent="0.3">
      <c r="A13" s="1" t="s">
        <v>0</v>
      </c>
      <c r="B13" s="1" t="s">
        <v>1</v>
      </c>
      <c r="C13" s="1" t="s">
        <v>2</v>
      </c>
      <c r="D13" s="2" t="s">
        <v>21</v>
      </c>
      <c r="E13" s="4" t="s">
        <v>20</v>
      </c>
    </row>
    <row r="14" spans="1:11" ht="15.75" thickTop="1" x14ac:dyDescent="0.25">
      <c r="A14" s="7" t="s">
        <v>23</v>
      </c>
      <c r="B14" s="11">
        <v>280137.728</v>
      </c>
      <c r="C14" s="8">
        <v>1.5859999999999999E-2</v>
      </c>
      <c r="D14" s="5">
        <f>-((B14-$B$24)*2/($B$25-$B$24)-1)</f>
        <v>1</v>
      </c>
      <c r="E14" s="11">
        <v>0.71799999999999997</v>
      </c>
    </row>
    <row r="15" spans="1:11" x14ac:dyDescent="0.25">
      <c r="A15" s="7" t="s">
        <v>14</v>
      </c>
      <c r="B15" s="11">
        <v>281247.93699999998</v>
      </c>
      <c r="C15" s="8">
        <v>1.6899999999999998E-2</v>
      </c>
      <c r="D15" s="5">
        <f>-((B15-$B$24)*2/($B$25-$B$24)-1)</f>
        <v>0.97988360762774773</v>
      </c>
      <c r="E15" s="11">
        <v>0.72099999999999997</v>
      </c>
    </row>
    <row r="16" spans="1:11" x14ac:dyDescent="0.25">
      <c r="A16" s="7" t="s">
        <v>12</v>
      </c>
      <c r="B16" s="11">
        <v>283994.42800000001</v>
      </c>
      <c r="C16" s="8">
        <v>1.609E-2</v>
      </c>
      <c r="D16" s="5">
        <f>-((B16-$B$24)*2/($B$25-$B$24)-1)</f>
        <v>0.93011866192575687</v>
      </c>
      <c r="E16" s="11">
        <v>0.72799999999999998</v>
      </c>
    </row>
    <row r="17" spans="1:5" x14ac:dyDescent="0.25">
      <c r="A17" s="7" t="s">
        <v>11</v>
      </c>
      <c r="B17" s="11">
        <v>285720.71899999998</v>
      </c>
      <c r="C17" s="8">
        <v>1.6119999999999999E-2</v>
      </c>
      <c r="D17" s="5">
        <f>-((B17-$B$24)*2/($B$25-$B$24)-1)</f>
        <v>0.89883919373131071</v>
      </c>
      <c r="E17" s="11">
        <v>0.73199999999999998</v>
      </c>
    </row>
    <row r="18" spans="1:5" x14ac:dyDescent="0.25">
      <c r="A18" s="7" t="s">
        <v>16</v>
      </c>
      <c r="B18" s="11">
        <v>290133.09000000003</v>
      </c>
      <c r="C18" s="8">
        <v>6.8900000000000003E-2</v>
      </c>
      <c r="D18" s="5">
        <f>-((B18-$B$24)*2/($B$25-$B$24)-1)</f>
        <v>0.81888939479439893</v>
      </c>
      <c r="E18" s="11">
        <v>0.74299999999999999</v>
      </c>
    </row>
    <row r="19" spans="1:5" x14ac:dyDescent="0.25">
      <c r="A19" s="7" t="s">
        <v>10</v>
      </c>
      <c r="B19" s="11">
        <v>300016.23499999999</v>
      </c>
      <c r="C19" s="8">
        <v>1.546E-2</v>
      </c>
      <c r="D19" s="5">
        <f>-((B19-$B$24)*2/($B$25-$B$24)-1)</f>
        <v>0.63981210151730705</v>
      </c>
      <c r="E19" s="11">
        <v>0.76900000000000002</v>
      </c>
    </row>
    <row r="20" spans="1:5" x14ac:dyDescent="0.25">
      <c r="A20" s="7" t="s">
        <v>13</v>
      </c>
      <c r="B20" s="11">
        <v>314241.37199999997</v>
      </c>
      <c r="C20" s="8">
        <v>1.554E-2</v>
      </c>
      <c r="D20" s="5">
        <f>-((B20-$B$24)*2/($B$25-$B$24)-1)</f>
        <v>0.38206023908325193</v>
      </c>
      <c r="E20" s="11">
        <v>0.80500000000000005</v>
      </c>
    </row>
    <row r="21" spans="1:5" x14ac:dyDescent="0.25">
      <c r="A21" s="7" t="s">
        <v>15</v>
      </c>
      <c r="B21" s="11">
        <v>328820.99099999998</v>
      </c>
      <c r="C21" s="8">
        <v>1.5310000000000001E-2</v>
      </c>
      <c r="D21" s="5">
        <f>-((B21-$B$24)*2/($B$25-$B$24)-1)</f>
        <v>0.11788535269523759</v>
      </c>
      <c r="E21" s="11">
        <v>0.84299999999999997</v>
      </c>
    </row>
    <row r="22" spans="1:5" x14ac:dyDescent="0.25">
      <c r="A22" s="7" t="s">
        <v>9</v>
      </c>
      <c r="B22" s="11">
        <v>390516.26699999999</v>
      </c>
      <c r="C22" s="8">
        <v>1.554E-2</v>
      </c>
      <c r="D22" s="5">
        <f>-((B22-$B$24)*2/($B$25-$B$24)-1)</f>
        <v>-1</v>
      </c>
      <c r="E22" s="11">
        <v>1</v>
      </c>
    </row>
    <row r="24" spans="1:5" x14ac:dyDescent="0.25">
      <c r="A24" s="7" t="s">
        <v>17</v>
      </c>
      <c r="B24" s="9">
        <f>SMALL(B14:B22,1)</f>
        <v>280137.728</v>
      </c>
    </row>
    <row r="25" spans="1:5" x14ac:dyDescent="0.25">
      <c r="A25" s="7" t="s">
        <v>18</v>
      </c>
      <c r="B25" s="9">
        <f>LARGE(B14:B22,1)</f>
        <v>390516.26699999999</v>
      </c>
    </row>
    <row r="28" spans="1:5" x14ac:dyDescent="0.25">
      <c r="A28" t="s">
        <v>0</v>
      </c>
      <c r="B28" t="s">
        <v>19</v>
      </c>
    </row>
    <row r="29" spans="1:5" x14ac:dyDescent="0.25">
      <c r="A29" s="7" t="s">
        <v>9</v>
      </c>
      <c r="B29" s="11">
        <v>1</v>
      </c>
    </row>
    <row r="30" spans="1:5" x14ac:dyDescent="0.25">
      <c r="A30" s="7" t="s">
        <v>11</v>
      </c>
      <c r="B30" s="11">
        <v>1.0089999999999999</v>
      </c>
    </row>
    <row r="31" spans="1:5" x14ac:dyDescent="0.25">
      <c r="A31" s="7" t="s">
        <v>12</v>
      </c>
      <c r="B31" s="11">
        <v>1.01</v>
      </c>
    </row>
    <row r="32" spans="1:5" x14ac:dyDescent="0.25">
      <c r="A32" s="7" t="s">
        <v>14</v>
      </c>
      <c r="B32" s="11">
        <v>1.0109999999999999</v>
      </c>
    </row>
    <row r="33" spans="1:5" x14ac:dyDescent="0.25">
      <c r="A33" s="7" t="s">
        <v>23</v>
      </c>
      <c r="B33" s="11">
        <v>1.016</v>
      </c>
    </row>
    <row r="34" spans="1:5" x14ac:dyDescent="0.25">
      <c r="A34" s="7" t="s">
        <v>16</v>
      </c>
      <c r="B34" s="11">
        <v>1.0549999999999999</v>
      </c>
    </row>
    <row r="35" spans="1:5" x14ac:dyDescent="0.25">
      <c r="A35" s="7" t="s">
        <v>10</v>
      </c>
      <c r="B35" s="11">
        <v>1.0629999999999999</v>
      </c>
    </row>
    <row r="36" spans="1:5" x14ac:dyDescent="0.25">
      <c r="A36" s="7" t="s">
        <v>13</v>
      </c>
      <c r="B36" s="11">
        <v>1.143</v>
      </c>
    </row>
    <row r="37" spans="1:5" x14ac:dyDescent="0.25">
      <c r="A37" s="7" t="s">
        <v>15</v>
      </c>
      <c r="B37" s="11">
        <v>1.1639999999999999</v>
      </c>
    </row>
    <row r="42" spans="1:5" ht="15.75" thickBot="1" x14ac:dyDescent="0.3">
      <c r="A42" s="10" t="s">
        <v>0</v>
      </c>
      <c r="B42" s="10" t="s">
        <v>3</v>
      </c>
      <c r="C42" s="10" t="s">
        <v>4</v>
      </c>
      <c r="D42" s="6" t="s">
        <v>22</v>
      </c>
      <c r="E42"/>
    </row>
    <row r="43" spans="1:5" ht="15.75" thickTop="1" x14ac:dyDescent="0.25">
      <c r="A43" s="7" t="s">
        <v>9</v>
      </c>
      <c r="B43" s="11">
        <v>8780898.9100000001</v>
      </c>
      <c r="C43" s="8">
        <v>1.5709999999999998E-2</v>
      </c>
      <c r="D43" s="3">
        <f>-((B43-$B$53)*2/($B$54-$B$53)-1)</f>
        <v>1</v>
      </c>
      <c r="E43"/>
    </row>
    <row r="44" spans="1:5" x14ac:dyDescent="0.25">
      <c r="A44" s="7" t="s">
        <v>11</v>
      </c>
      <c r="B44" s="11">
        <v>8858280.5800000001</v>
      </c>
      <c r="C44" s="8">
        <v>1.5509999999999999E-2</v>
      </c>
      <c r="D44" s="3">
        <f>-((B44-$B$53)*2/($B$54-$B$53)-1)</f>
        <v>0.89217880345257539</v>
      </c>
      <c r="E44"/>
    </row>
    <row r="45" spans="1:5" x14ac:dyDescent="0.25">
      <c r="A45" s="7" t="s">
        <v>12</v>
      </c>
      <c r="B45" s="11">
        <v>8865225.8000000007</v>
      </c>
      <c r="C45" s="8">
        <v>1.549E-2</v>
      </c>
      <c r="D45" s="3">
        <f>-((B45-$B$53)*2/($B$54-$B$53)-1)</f>
        <v>0.88250155132445285</v>
      </c>
      <c r="E45"/>
    </row>
    <row r="46" spans="1:5" x14ac:dyDescent="0.25">
      <c r="A46" s="7" t="s">
        <v>14</v>
      </c>
      <c r="B46" s="11">
        <v>8876157.0800000001</v>
      </c>
      <c r="C46" s="8">
        <v>1.5469999999999999E-2</v>
      </c>
      <c r="D46" s="3">
        <f>-((B46-$B$53)*2/($B$54-$B$53)-1)</f>
        <v>0.86727024797580632</v>
      </c>
      <c r="E46"/>
    </row>
    <row r="47" spans="1:5" x14ac:dyDescent="0.25">
      <c r="A47" s="7" t="s">
        <v>23</v>
      </c>
      <c r="B47" s="11">
        <v>8914263.1999999993</v>
      </c>
      <c r="C47" s="8">
        <v>1.5800000000000002E-2</v>
      </c>
      <c r="D47" s="3">
        <f>-((B47-$B$53)*2/($B$54-$B$53)-1)</f>
        <v>0.81417437327861175</v>
      </c>
      <c r="E47"/>
    </row>
    <row r="48" spans="1:5" x14ac:dyDescent="0.25">
      <c r="A48" s="7" t="s">
        <v>16</v>
      </c>
      <c r="B48" s="11">
        <v>9259134.5600000005</v>
      </c>
      <c r="C48" s="8">
        <v>1.609E-2</v>
      </c>
      <c r="D48" s="3">
        <f>-((B48-$B$53)*2/($B$54-$B$53)-1)</f>
        <v>0.33364141644092915</v>
      </c>
      <c r="E48"/>
    </row>
    <row r="49" spans="1:5" x14ac:dyDescent="0.25">
      <c r="A49" s="7" t="s">
        <v>10</v>
      </c>
      <c r="B49" s="11">
        <v>9325924.6999999993</v>
      </c>
      <c r="C49" s="8">
        <v>1.592E-2</v>
      </c>
      <c r="D49" s="3">
        <f>-((B49-$B$53)*2/($B$54-$B$53)-1)</f>
        <v>0.240578126228016</v>
      </c>
      <c r="E49"/>
    </row>
    <row r="50" spans="1:5" x14ac:dyDescent="0.25">
      <c r="A50" s="7" t="s">
        <v>13</v>
      </c>
      <c r="B50" s="11">
        <v>10029489.27</v>
      </c>
      <c r="C50" s="8">
        <v>1.6830000000000001E-2</v>
      </c>
      <c r="D50" s="3">
        <f>-((B50-$B$53)*2/($B$54-$B$53)-1)</f>
        <v>-0.73974672054479673</v>
      </c>
      <c r="E50"/>
    </row>
    <row r="51" spans="1:5" x14ac:dyDescent="0.25">
      <c r="A51" s="7" t="s">
        <v>15</v>
      </c>
      <c r="B51" s="11">
        <v>10216269.18</v>
      </c>
      <c r="C51" s="8">
        <v>1.5959999999999998E-2</v>
      </c>
      <c r="D51" s="3">
        <f>-((B51-$B$53)*2/($B$54-$B$53)-1)</f>
        <v>-1</v>
      </c>
      <c r="E51"/>
    </row>
    <row r="53" spans="1:5" x14ac:dyDescent="0.25">
      <c r="A53" s="7" t="s">
        <v>17</v>
      </c>
      <c r="B53" s="9">
        <f>SMALL(B43:B51,1)</f>
        <v>8780898.9100000001</v>
      </c>
    </row>
    <row r="54" spans="1:5" x14ac:dyDescent="0.25">
      <c r="A54" s="7" t="s">
        <v>18</v>
      </c>
      <c r="B54" s="9">
        <f>LARGE(B43:B51,1)</f>
        <v>10216269.18</v>
      </c>
    </row>
    <row r="57" spans="1:5" x14ac:dyDescent="0.25">
      <c r="A57" s="1" t="s">
        <v>0</v>
      </c>
      <c r="B57" s="1" t="s">
        <v>5</v>
      </c>
      <c r="C57" s="1" t="s">
        <v>6</v>
      </c>
      <c r="D57"/>
      <c r="E57"/>
    </row>
    <row r="58" spans="1:5" x14ac:dyDescent="0.25">
      <c r="A58" s="7" t="s">
        <v>9</v>
      </c>
      <c r="B58" s="11">
        <v>0.70599999999999996</v>
      </c>
      <c r="C58" s="8">
        <v>6.2460000000000002E-2</v>
      </c>
      <c r="D58"/>
      <c r="E58"/>
    </row>
    <row r="59" spans="1:5" x14ac:dyDescent="0.25">
      <c r="A59" s="7" t="s">
        <v>11</v>
      </c>
      <c r="B59" s="11">
        <v>0.96899999999999997</v>
      </c>
      <c r="C59" s="8">
        <v>3.4299999999999999E-3</v>
      </c>
      <c r="D59"/>
      <c r="E59"/>
    </row>
    <row r="60" spans="1:5" x14ac:dyDescent="0.25">
      <c r="A60" s="7" t="s">
        <v>15</v>
      </c>
      <c r="B60" s="11">
        <v>0.97099999999999997</v>
      </c>
      <c r="C60" s="8">
        <v>5.5500000000000002E-3</v>
      </c>
      <c r="D60"/>
      <c r="E60"/>
    </row>
    <row r="61" spans="1:5" x14ac:dyDescent="0.25">
      <c r="A61" s="7" t="s">
        <v>10</v>
      </c>
      <c r="B61" s="11">
        <v>0.97199999999999998</v>
      </c>
      <c r="C61" s="8">
        <v>4.1700000000000001E-3</v>
      </c>
      <c r="D61"/>
      <c r="E61"/>
    </row>
    <row r="62" spans="1:5" x14ac:dyDescent="0.25">
      <c r="A62" s="7" t="s">
        <v>12</v>
      </c>
      <c r="B62" s="11">
        <v>0.97599999999999998</v>
      </c>
      <c r="C62" s="8">
        <v>4.4799999999999996E-3</v>
      </c>
      <c r="D62"/>
      <c r="E62"/>
    </row>
    <row r="63" spans="1:5" x14ac:dyDescent="0.25">
      <c r="A63" s="7" t="s">
        <v>14</v>
      </c>
      <c r="B63" s="11">
        <v>0.98699999999999999</v>
      </c>
      <c r="C63" s="8">
        <v>9.3999999999999997E-4</v>
      </c>
      <c r="D63"/>
      <c r="E63"/>
    </row>
    <row r="64" spans="1:5" x14ac:dyDescent="0.25">
      <c r="A64" s="7" t="s">
        <v>23</v>
      </c>
      <c r="B64" s="11">
        <v>0.995</v>
      </c>
      <c r="C64" s="8">
        <v>1.34E-3</v>
      </c>
      <c r="D64"/>
      <c r="E64"/>
    </row>
    <row r="65" spans="1:5" x14ac:dyDescent="0.25">
      <c r="A65" s="7" t="s">
        <v>13</v>
      </c>
      <c r="B65" s="11">
        <v>0.998</v>
      </c>
      <c r="C65" s="8">
        <v>6.4999999999999997E-4</v>
      </c>
      <c r="D65"/>
      <c r="E65"/>
    </row>
    <row r="66" spans="1:5" x14ac:dyDescent="0.25">
      <c r="A66" s="7" t="s">
        <v>16</v>
      </c>
      <c r="B66" s="11">
        <v>0.998</v>
      </c>
      <c r="C66" s="8">
        <v>5.0000000000000001E-4</v>
      </c>
      <c r="D66"/>
      <c r="E66"/>
    </row>
    <row r="68" spans="1:5" x14ac:dyDescent="0.25">
      <c r="A68" s="7" t="s">
        <v>17</v>
      </c>
      <c r="B68" s="9">
        <f>SMALL(B58:B66,1)</f>
        <v>0.70599999999999996</v>
      </c>
    </row>
    <row r="69" spans="1:5" x14ac:dyDescent="0.25">
      <c r="A69" s="7" t="s">
        <v>18</v>
      </c>
      <c r="B69" s="9">
        <f>LARGE(B58:B66,1)</f>
        <v>0.998</v>
      </c>
    </row>
    <row r="74" spans="1:5" x14ac:dyDescent="0.25">
      <c r="A74"/>
      <c r="B74"/>
      <c r="C74"/>
      <c r="D74"/>
      <c r="E74"/>
    </row>
    <row r="75" spans="1:5" x14ac:dyDescent="0.25">
      <c r="A75" s="7" t="s">
        <v>0</v>
      </c>
      <c r="B75" s="7" t="s">
        <v>7</v>
      </c>
      <c r="C75" s="7" t="s">
        <v>8</v>
      </c>
      <c r="D75"/>
      <c r="E75"/>
    </row>
    <row r="76" spans="1:5" x14ac:dyDescent="0.25">
      <c r="A76" s="7" t="s">
        <v>15</v>
      </c>
      <c r="B76" s="11">
        <v>0.11</v>
      </c>
      <c r="C76" s="8">
        <v>2.8444600000000002</v>
      </c>
      <c r="D76"/>
      <c r="E76"/>
    </row>
    <row r="77" spans="1:5" x14ac:dyDescent="0.25">
      <c r="A77" s="7" t="s">
        <v>9</v>
      </c>
      <c r="B77" s="11">
        <v>0.13</v>
      </c>
      <c r="C77" s="8">
        <v>3.2004100000000002</v>
      </c>
      <c r="D77"/>
      <c r="E77"/>
    </row>
    <row r="78" spans="1:5" x14ac:dyDescent="0.25">
      <c r="A78" s="7" t="s">
        <v>10</v>
      </c>
      <c r="B78" s="11">
        <v>0.15</v>
      </c>
      <c r="C78" s="8">
        <v>2.7284600000000001</v>
      </c>
      <c r="D78"/>
      <c r="E78"/>
    </row>
    <row r="79" spans="1:5" x14ac:dyDescent="0.25">
      <c r="A79" s="7" t="s">
        <v>11</v>
      </c>
      <c r="B79" s="11">
        <v>18.52</v>
      </c>
      <c r="C79" s="8">
        <v>0.35519000000000001</v>
      </c>
      <c r="D79"/>
      <c r="E79"/>
    </row>
    <row r="80" spans="1:5" x14ac:dyDescent="0.25">
      <c r="A80" s="7" t="s">
        <v>12</v>
      </c>
      <c r="B80" s="11">
        <v>19.77</v>
      </c>
      <c r="C80" s="8">
        <v>0.25239</v>
      </c>
      <c r="D80"/>
      <c r="E80"/>
    </row>
    <row r="81" spans="1:3" customFormat="1" x14ac:dyDescent="0.25">
      <c r="A81" s="7" t="s">
        <v>14</v>
      </c>
      <c r="B81" s="11">
        <v>19.77</v>
      </c>
      <c r="C81" s="8">
        <v>0.23691000000000001</v>
      </c>
    </row>
    <row r="82" spans="1:3" customFormat="1" x14ac:dyDescent="0.25">
      <c r="A82" s="7" t="s">
        <v>13</v>
      </c>
      <c r="B82" s="11">
        <v>35</v>
      </c>
      <c r="C82" s="8">
        <v>0.23544000000000001</v>
      </c>
    </row>
    <row r="83" spans="1:3" customFormat="1" x14ac:dyDescent="0.25">
      <c r="A83" s="7" t="s">
        <v>23</v>
      </c>
      <c r="B83" s="11">
        <v>48.75</v>
      </c>
      <c r="C83" s="8">
        <v>0.21695999999999999</v>
      </c>
    </row>
    <row r="84" spans="1:3" customFormat="1" x14ac:dyDescent="0.25">
      <c r="A84" s="7" t="s">
        <v>16</v>
      </c>
      <c r="B84" s="11">
        <v>56.33</v>
      </c>
      <c r="C84" s="8">
        <v>0.12472999999999999</v>
      </c>
    </row>
    <row r="85" spans="1:3" customFormat="1" x14ac:dyDescent="0.25"/>
    <row r="86" spans="1:3" customFormat="1" x14ac:dyDescent="0.25"/>
    <row r="87" spans="1:3" customFormat="1" x14ac:dyDescent="0.25"/>
    <row r="88" spans="1:3" customFormat="1" x14ac:dyDescent="0.25">
      <c r="A88" s="7"/>
      <c r="B88" s="7"/>
    </row>
  </sheetData>
  <phoneticPr fontId="3" type="noConversion"/>
  <pageMargins left="0.7" right="0.7" top="0.75" bottom="0.75" header="0.3" footer="0.3"/>
  <pageSetup paperSize="9" orientation="portrait" r:id="rId1"/>
  <drawing r:id="rId2"/>
  <tableParts count="6"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Moreira de Camargo</dc:creator>
  <cp:lastModifiedBy>Matheus Moreira de Camargo</cp:lastModifiedBy>
  <dcterms:created xsi:type="dcterms:W3CDTF">2015-06-05T18:19:34Z</dcterms:created>
  <dcterms:modified xsi:type="dcterms:W3CDTF">2023-05-07T20:02:06Z</dcterms:modified>
</cp:coreProperties>
</file>