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"/>
    </mc:Choice>
  </mc:AlternateContent>
  <xr:revisionPtr revIDLastSave="0" documentId="13_ncr:1_{1FB4E54D-0D86-4148-8DDC-79AAC4B8BB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B25" i="1"/>
  <c r="E47" i="1" l="1"/>
  <c r="E49" i="1"/>
  <c r="E46" i="1"/>
  <c r="E44" i="1"/>
  <c r="E50" i="1"/>
  <c r="E45" i="1"/>
  <c r="E51" i="1"/>
  <c r="E48" i="1"/>
  <c r="B68" i="1"/>
  <c r="B69" i="1"/>
  <c r="B54" i="1"/>
  <c r="B53" i="1"/>
  <c r="D43" i="1" s="1"/>
  <c r="D21" i="1" l="1"/>
  <c r="D50" i="1"/>
  <c r="D45" i="1"/>
  <c r="D47" i="1"/>
  <c r="D49" i="1"/>
  <c r="D46" i="1"/>
  <c r="D51" i="1"/>
  <c r="D44" i="1"/>
  <c r="D48" i="1"/>
  <c r="D15" i="1"/>
  <c r="D17" i="1"/>
  <c r="D14" i="1"/>
  <c r="D19" i="1"/>
  <c r="D22" i="1"/>
  <c r="D18" i="1"/>
  <c r="D20" i="1"/>
  <c r="D16" i="1"/>
</calcChain>
</file>

<file path=xl/sharedStrings.xml><?xml version="1.0" encoding="utf-8"?>
<sst xmlns="http://schemas.openxmlformats.org/spreadsheetml/2006/main" count="89" uniqueCount="25">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</sst>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lef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OLB</c:v>
                </c:pt>
                <c:pt idx="5">
                  <c:v>XSufferage</c:v>
                </c:pt>
                <c:pt idx="6">
                  <c:v>MinMax</c:v>
                </c:pt>
                <c:pt idx="7">
                  <c:v>MinVar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0.72799999999999998</c:v>
                </c:pt>
                <c:pt idx="1">
                  <c:v>0.94899999999999995</c:v>
                </c:pt>
                <c:pt idx="2">
                  <c:v>0.95399999999999996</c:v>
                </c:pt>
                <c:pt idx="3">
                  <c:v>0.97099999999999997</c:v>
                </c:pt>
                <c:pt idx="4">
                  <c:v>0.97099999999999997</c:v>
                </c:pt>
                <c:pt idx="5">
                  <c:v>0.97299999999999998</c:v>
                </c:pt>
                <c:pt idx="6">
                  <c:v>0.97699999999999998</c:v>
                </c:pt>
                <c:pt idx="7">
                  <c:v>0.98199999999999998</c:v>
                </c:pt>
                <c:pt idx="8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8-41DD-B497-481DEFCC2A25}"/>
              </c:ext>
            </c:extLst>
          </c:dPt>
          <c:cat>
            <c:strRef>
              <c:f>Plan1!$A$14:$A$23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Plan1!$D$14:$D$23</c:f>
              <c:numCache>
                <c:formatCode>0.0000</c:formatCode>
                <c:ptCount val="10"/>
                <c:pt idx="0">
                  <c:v>1</c:v>
                </c:pt>
                <c:pt idx="1">
                  <c:v>0.99317441566082187</c:v>
                </c:pt>
                <c:pt idx="2">
                  <c:v>0.98761442308127545</c:v>
                </c:pt>
                <c:pt idx="3">
                  <c:v>0.98554918404924152</c:v>
                </c:pt>
                <c:pt idx="4">
                  <c:v>0.87998011390932607</c:v>
                </c:pt>
                <c:pt idx="5">
                  <c:v>0.87304294203824595</c:v>
                </c:pt>
                <c:pt idx="6">
                  <c:v>0.77083424794240729</c:v>
                </c:pt>
                <c:pt idx="7">
                  <c:v>0.38039176333214053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1.012</c:v>
                </c:pt>
                <c:pt idx="2">
                  <c:v>1.014</c:v>
                </c:pt>
                <c:pt idx="3">
                  <c:v>1.024</c:v>
                </c:pt>
                <c:pt idx="4">
                  <c:v>1.024</c:v>
                </c:pt>
                <c:pt idx="5">
                  <c:v>1.2</c:v>
                </c:pt>
                <c:pt idx="6">
                  <c:v>1.204</c:v>
                </c:pt>
                <c:pt idx="7">
                  <c:v>1.9810000000000001</c:v>
                </c:pt>
                <c:pt idx="8">
                  <c:v>4.0279999999999996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Plan1!$A$14:$A$23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Plan1!$E$14:$E$23</c:f>
              <c:numCache>
                <c:formatCode>General</c:formatCode>
                <c:ptCount val="10"/>
                <c:pt idx="0">
                  <c:v>0.746</c:v>
                </c:pt>
                <c:pt idx="1">
                  <c:v>0.753</c:v>
                </c:pt>
                <c:pt idx="2">
                  <c:v>0.76</c:v>
                </c:pt>
                <c:pt idx="3">
                  <c:v>0.76200000000000001</c:v>
                </c:pt>
                <c:pt idx="4">
                  <c:v>0.879</c:v>
                </c:pt>
                <c:pt idx="5">
                  <c:v>0.88700000000000001</c:v>
                </c:pt>
                <c:pt idx="6">
                  <c:v>1</c:v>
                </c:pt>
                <c:pt idx="7">
                  <c:v>1.4339999999999999</c:v>
                </c:pt>
                <c:pt idx="8">
                  <c:v>2.968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0.99252960364583143</c:v>
                </c:pt>
                <c:pt idx="2">
                  <c:v>0.99137629336431843</c:v>
                </c:pt>
                <c:pt idx="3">
                  <c:v>0.98458959666543244</c:v>
                </c:pt>
                <c:pt idx="4">
                  <c:v>0.98456206578009786</c:v>
                </c:pt>
                <c:pt idx="5">
                  <c:v>0.86820851786674336</c:v>
                </c:pt>
                <c:pt idx="6">
                  <c:v>0.86560794301620025</c:v>
                </c:pt>
                <c:pt idx="7">
                  <c:v>0.35219428986679591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24</xdr:row>
      <xdr:rowOff>153865</xdr:rowOff>
    </xdr:from>
    <xdr:to>
      <xdr:col>7</xdr:col>
      <xdr:colOff>1033097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30"/>
    <tableColumn id="2" xr3:uid="{00395366-180D-4A36-9985-EB31F476EAD5}" name="Makespan médio" dataDxfId="29"/>
    <tableColumn id="3" xr3:uid="{8715E8DB-C733-4CAA-A937-0975DADCD413}" name="Desvio Padrão Makespan" dataDxfId="28"/>
    <tableColumn id="4" xr3:uid="{4BC68332-036C-4C23-94E8-41210BF2D7ED}" name="Heuristic ETC/MET ETC" dataDxfId="27"/>
    <tableColumn id="5" xr3:uid="{703787AA-6A2E-42F6-8F39-FEEE5735E2FE}" name="MPR" dataDxfId="26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5" dataDxfId="24" tableBorderDxfId="23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2"/>
    <tableColumn id="2" xr3:uid="{5744A6AA-289A-4CC9-BD4B-365A47A5BE22}" name="Makespan médio" dataDxfId="21"/>
    <tableColumn id="3" xr3:uid="{2C3B6B88-ECD1-484A-9334-CDD0BBFDD4A3}" name="Desvio Padrão Makespan" dataDxfId="20"/>
    <tableColumn id="4" xr3:uid="{AED9A367-CF86-43D7-B951-A38752444562}" name="makespan normalizado" dataDxfId="19">
      <calculatedColumnFormula>-((B14-$B$24)*2/($B$25-$B$24)-1)</calculatedColumnFormula>
    </tableColumn>
    <tableColumn id="5" xr3:uid="{CF8CF212-3BA9-4556-8A44-E71A68CFD1B3}" name="MPR" dataDxfId="1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17" dataDxfId="16" tableBorderDxfId="15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0"/>
    <tableColumn id="2" xr3:uid="{CF81C596-7E89-44FB-9CF5-BC5EA9EA6D00}" name="FlowTime médio" dataDxfId="2"/>
    <tableColumn id="3" xr3:uid="{5E100AD6-1CA9-432C-8D5B-2506ADF8B9E6}" name="Desvio Padrão Flowtime" dataDxfId="1"/>
    <tableColumn id="4" xr3:uid="{91E90789-ACEA-48F1-B36D-00528B7F090D}" name="flowtime normalizado" dataDxfId="14">
      <calculatedColumnFormula>-((B43-$B$53)*2/($B$54-$B$53)-1)</calculatedColumnFormula>
    </tableColumn>
    <tableColumn id="5" xr3:uid="{7B54DEB9-12AB-4BFE-9FCF-FA7BFABC9618}" name="FPR" dataDxfId="13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12" dataDxfId="11" tableBorderDxfId="10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9"/>
    <tableColumn id="2" xr3:uid="{18255729-77F6-41F4-956A-B5BB33CEC2B0}" name="Utilização média das máquinas" dataDxfId="8"/>
    <tableColumn id="3" xr3:uid="{E0E2A87B-B633-4A01-82EB-5341859A26F4}" name="Desvio Padrão Utilização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3"/>
    <tableColumn id="2" xr3:uid="{2DC599D9-D2AA-45C2-9181-20FEF5F78A36}" name="Heuristic ETC/MET ETC" dataDxfId="6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7FABC-F1FF-46CC-83CA-EE51C00F354C}" name="Tabela7" displayName="Tabela7" ref="A73:C82" totalsRowShown="0">
  <autoFilter ref="A73:C82" xr:uid="{7137FABC-F1FF-46CC-83CA-EE51C00F354C}"/>
  <sortState xmlns:xlrd2="http://schemas.microsoft.com/office/spreadsheetml/2017/richdata2" ref="A74:C82">
    <sortCondition ref="B73:B82"/>
  </sortState>
  <tableColumns count="3">
    <tableColumn id="1" xr3:uid="{4107AAE6-EE34-48A8-83F5-2853D20BEB6E}" name="Heuristica" dataDxfId="5"/>
    <tableColumn id="2" xr3:uid="{D692A490-3011-4C23-8F8D-C78FF8769B3B}" name="Tempo computacional médio"/>
    <tableColumn id="3" xr3:uid="{1FBB5C0E-3F60-4347-96A8-8D6EF1225FBE}" name="Desvio Padrão Tempo computacional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28" zoomScale="130" zoomScaleNormal="130" workbookViewId="0">
      <selection activeCell="C50" sqref="C50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33.7109375" style="11" customWidth="1"/>
    <col min="4" max="4" width="24.7109375" style="11" customWidth="1"/>
    <col min="5" max="5" width="26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20</v>
      </c>
      <c r="E1" s="11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1" t="s">
        <v>9</v>
      </c>
      <c r="B2" s="15">
        <v>111235.764</v>
      </c>
      <c r="C2" s="12">
        <v>6.6309999999999994E-2</v>
      </c>
      <c r="D2" s="15">
        <v>1</v>
      </c>
      <c r="E2" s="15">
        <v>1</v>
      </c>
      <c r="F2" s="16">
        <v>2545668.19</v>
      </c>
      <c r="G2" s="3">
        <v>6.11E-3</v>
      </c>
      <c r="H2" s="16">
        <v>0.71899999999999997</v>
      </c>
      <c r="I2" s="3">
        <v>6.4189999999999997E-2</v>
      </c>
      <c r="J2" s="16">
        <v>0.16</v>
      </c>
      <c r="K2" s="3">
        <v>2.7556799999999999</v>
      </c>
    </row>
    <row r="3" spans="1:11" x14ac:dyDescent="0.25">
      <c r="A3" s="11" t="s">
        <v>10</v>
      </c>
      <c r="B3" s="15">
        <v>98602.054000000004</v>
      </c>
      <c r="C3" s="12">
        <v>1.128E-2</v>
      </c>
      <c r="D3" s="15">
        <v>1.204</v>
      </c>
      <c r="E3" s="15">
        <v>0.88700000000000001</v>
      </c>
      <c r="F3" s="16">
        <v>3063546.68</v>
      </c>
      <c r="G3" s="3">
        <v>9.5099999999999994E-3</v>
      </c>
      <c r="H3" s="16">
        <v>0.97099999999999997</v>
      </c>
      <c r="I3" s="3">
        <v>6.5100000000000002E-3</v>
      </c>
      <c r="J3" s="16">
        <v>0.17</v>
      </c>
      <c r="K3" s="3">
        <v>2.2096100000000001</v>
      </c>
    </row>
    <row r="4" spans="1:11" x14ac:dyDescent="0.25">
      <c r="A4" s="11" t="s">
        <v>11</v>
      </c>
      <c r="B4" s="15">
        <v>84695.494999999995</v>
      </c>
      <c r="C4" s="12">
        <v>1.0880000000000001E-2</v>
      </c>
      <c r="D4" s="15">
        <v>1.012</v>
      </c>
      <c r="E4" s="15">
        <v>0.76200000000000001</v>
      </c>
      <c r="F4" s="16">
        <v>2574455.29</v>
      </c>
      <c r="G4" s="3">
        <v>6.3200000000000001E-3</v>
      </c>
      <c r="H4" s="16">
        <v>0.95</v>
      </c>
      <c r="I4" s="3">
        <v>8.6300000000000005E-3</v>
      </c>
      <c r="J4" s="16">
        <v>21.36</v>
      </c>
      <c r="K4" s="3">
        <v>0.33528999999999998</v>
      </c>
    </row>
    <row r="5" spans="1:11" x14ac:dyDescent="0.25">
      <c r="A5" s="11" t="s">
        <v>19</v>
      </c>
      <c r="B5" s="15">
        <v>83752.963000000003</v>
      </c>
      <c r="C5" s="12">
        <v>9.6200000000000001E-3</v>
      </c>
      <c r="D5" s="15">
        <v>1.024</v>
      </c>
      <c r="E5" s="15">
        <v>0.753</v>
      </c>
      <c r="F5" s="16">
        <v>2605158.12</v>
      </c>
      <c r="G5" s="3">
        <v>6.6899999999999998E-3</v>
      </c>
      <c r="H5" s="16">
        <v>0.97299999999999998</v>
      </c>
      <c r="I5" s="3">
        <v>7.3600000000000002E-3</v>
      </c>
      <c r="J5" s="16">
        <v>68.48</v>
      </c>
      <c r="K5" s="3">
        <v>0.16089000000000001</v>
      </c>
    </row>
    <row r="6" spans="1:11" x14ac:dyDescent="0.25">
      <c r="A6" s="11" t="s">
        <v>12</v>
      </c>
      <c r="B6" s="15">
        <v>84440.217000000004</v>
      </c>
      <c r="C6" s="12">
        <v>1.17E-2</v>
      </c>
      <c r="D6" s="15">
        <v>1.014</v>
      </c>
      <c r="E6" s="15">
        <v>0.76</v>
      </c>
      <c r="F6" s="16">
        <v>2578899.56</v>
      </c>
      <c r="G6" s="3">
        <v>6.45E-3</v>
      </c>
      <c r="H6" s="16">
        <v>0.95499999999999996</v>
      </c>
      <c r="I6" s="3">
        <v>9.6100000000000005E-3</v>
      </c>
      <c r="J6" s="16">
        <v>21.37</v>
      </c>
      <c r="K6" s="3">
        <v>0.27459</v>
      </c>
    </row>
    <row r="7" spans="1:11" x14ac:dyDescent="0.25">
      <c r="A7" s="11" t="s">
        <v>13</v>
      </c>
      <c r="B7" s="15">
        <v>159497.18799999999</v>
      </c>
      <c r="C7" s="12">
        <v>1.17E-2</v>
      </c>
      <c r="D7" s="15">
        <v>1.9810000000000001</v>
      </c>
      <c r="E7" s="15">
        <v>1.4339999999999999</v>
      </c>
      <c r="F7" s="16">
        <v>5041981.22</v>
      </c>
      <c r="G7" s="3">
        <v>1.1639999999999999E-2</v>
      </c>
      <c r="H7" s="16">
        <v>0.98799999999999999</v>
      </c>
      <c r="I7" s="3">
        <v>2.0500000000000002E-3</v>
      </c>
      <c r="J7" s="16">
        <v>41</v>
      </c>
      <c r="K7" s="3">
        <v>0.20788000000000001</v>
      </c>
    </row>
    <row r="8" spans="1:11" x14ac:dyDescent="0.25">
      <c r="A8" s="11" t="s">
        <v>14</v>
      </c>
      <c r="B8" s="15">
        <v>82909.273000000001</v>
      </c>
      <c r="C8" s="12">
        <v>9.92E-3</v>
      </c>
      <c r="D8" s="15">
        <v>1.024</v>
      </c>
      <c r="E8" s="15">
        <v>0.746</v>
      </c>
      <c r="F8" s="16">
        <v>2605052.0299999998</v>
      </c>
      <c r="G8" s="3">
        <v>6.7799999999999996E-3</v>
      </c>
      <c r="H8" s="16">
        <v>0.98199999999999998</v>
      </c>
      <c r="I8" s="3">
        <v>8.6599999999999993E-3</v>
      </c>
      <c r="J8" s="16">
        <v>21</v>
      </c>
      <c r="K8" s="3">
        <v>0.26117000000000001</v>
      </c>
    </row>
    <row r="9" spans="1:11" x14ac:dyDescent="0.25">
      <c r="A9" s="11" t="s">
        <v>15</v>
      </c>
      <c r="B9" s="15">
        <v>330123.272</v>
      </c>
      <c r="C9" s="12">
        <v>1.6070000000000001E-2</v>
      </c>
      <c r="D9" s="15">
        <v>4.0279999999999996</v>
      </c>
      <c r="E9" s="15">
        <v>2.968</v>
      </c>
      <c r="F9" s="16">
        <v>10252648.82</v>
      </c>
      <c r="G9" s="3">
        <v>1.6840000000000001E-2</v>
      </c>
      <c r="H9" s="16">
        <v>0.97099999999999997</v>
      </c>
      <c r="I9" s="3">
        <v>4.7499999999999999E-3</v>
      </c>
      <c r="J9" s="16">
        <v>0.1</v>
      </c>
      <c r="K9" s="3">
        <v>3</v>
      </c>
    </row>
    <row r="10" spans="1:11" x14ac:dyDescent="0.25">
      <c r="A10" s="11" t="s">
        <v>16</v>
      </c>
      <c r="B10" s="15">
        <v>97744.570999999996</v>
      </c>
      <c r="C10" s="12">
        <v>9.1999999999999998E-3</v>
      </c>
      <c r="D10" s="15">
        <v>1.2</v>
      </c>
      <c r="E10" s="15">
        <v>0.879</v>
      </c>
      <c r="F10" s="16">
        <v>3053525.39</v>
      </c>
      <c r="G10" s="3">
        <v>9.1599999999999997E-3</v>
      </c>
      <c r="H10" s="16">
        <v>0.97699999999999998</v>
      </c>
      <c r="I10" s="3">
        <v>4.8700000000000002E-3</v>
      </c>
      <c r="J10" s="16">
        <v>76.03</v>
      </c>
      <c r="K10" s="3">
        <v>0.14171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5" t="s">
        <v>21</v>
      </c>
    </row>
    <row r="14" spans="1:11" ht="15.75" thickTop="1" x14ac:dyDescent="0.25">
      <c r="A14" s="11" t="s">
        <v>14</v>
      </c>
      <c r="B14" s="15">
        <v>82909.273000000001</v>
      </c>
      <c r="C14" s="12">
        <v>9.92E-3</v>
      </c>
      <c r="D14" s="6">
        <f>-((B14-$B$24)*2/($B$25-$B$24)-1)</f>
        <v>1</v>
      </c>
      <c r="E14" s="15">
        <v>0.746</v>
      </c>
    </row>
    <row r="15" spans="1:11" x14ac:dyDescent="0.25">
      <c r="A15" s="11" t="s">
        <v>19</v>
      </c>
      <c r="B15" s="15">
        <v>83752.963000000003</v>
      </c>
      <c r="C15" s="12">
        <v>9.6200000000000001E-3</v>
      </c>
      <c r="D15" s="6">
        <f>-((B15-$B$24)*2/($B$25-$B$24)-1)</f>
        <v>0.99317441566082187</v>
      </c>
      <c r="E15" s="15">
        <v>0.753</v>
      </c>
    </row>
    <row r="16" spans="1:11" x14ac:dyDescent="0.25">
      <c r="A16" s="11" t="s">
        <v>12</v>
      </c>
      <c r="B16" s="15">
        <v>84440.217000000004</v>
      </c>
      <c r="C16" s="12">
        <v>1.17E-2</v>
      </c>
      <c r="D16" s="6">
        <f>-((B16-$B$24)*2/($B$25-$B$24)-1)</f>
        <v>0.98761442308127545</v>
      </c>
      <c r="E16" s="15">
        <v>0.76</v>
      </c>
    </row>
    <row r="17" spans="1:5" x14ac:dyDescent="0.25">
      <c r="A17" s="11" t="s">
        <v>11</v>
      </c>
      <c r="B17" s="15">
        <v>84695.494999999995</v>
      </c>
      <c r="C17" s="12">
        <v>1.0880000000000001E-2</v>
      </c>
      <c r="D17" s="6">
        <f>-((B17-$B$24)*2/($B$25-$B$24)-1)</f>
        <v>0.98554918404924152</v>
      </c>
      <c r="E17" s="15">
        <v>0.76200000000000001</v>
      </c>
    </row>
    <row r="18" spans="1:5" x14ac:dyDescent="0.25">
      <c r="A18" s="11" t="s">
        <v>16</v>
      </c>
      <c r="B18" s="15">
        <v>97744.570999999996</v>
      </c>
      <c r="C18" s="12">
        <v>9.1999999999999998E-3</v>
      </c>
      <c r="D18" s="6">
        <f>-((B18-$B$24)*2/($B$25-$B$24)-1)</f>
        <v>0.87998011390932607</v>
      </c>
      <c r="E18" s="15">
        <v>0.879</v>
      </c>
    </row>
    <row r="19" spans="1:5" x14ac:dyDescent="0.25">
      <c r="A19" s="11" t="s">
        <v>10</v>
      </c>
      <c r="B19" s="15">
        <v>98602.054000000004</v>
      </c>
      <c r="C19" s="12">
        <v>1.128E-2</v>
      </c>
      <c r="D19" s="6">
        <f>-((B19-$B$24)*2/($B$25-$B$24)-1)</f>
        <v>0.87304294203824595</v>
      </c>
      <c r="E19" s="15">
        <v>0.88700000000000001</v>
      </c>
    </row>
    <row r="20" spans="1:5" x14ac:dyDescent="0.25">
      <c r="A20" s="11" t="s">
        <v>9</v>
      </c>
      <c r="B20" s="15">
        <v>111235.764</v>
      </c>
      <c r="C20" s="12">
        <v>6.6309999999999994E-2</v>
      </c>
      <c r="D20" s="6">
        <f>-((B20-$B$24)*2/($B$25-$B$24)-1)</f>
        <v>0.77083424794240729</v>
      </c>
      <c r="E20" s="15">
        <v>1</v>
      </c>
    </row>
    <row r="21" spans="1:5" x14ac:dyDescent="0.25">
      <c r="A21" s="11" t="s">
        <v>13</v>
      </c>
      <c r="B21" s="15">
        <v>159497.18799999999</v>
      </c>
      <c r="C21" s="12">
        <v>1.17E-2</v>
      </c>
      <c r="D21" s="6">
        <f>-((B21-$B$24)*2/($B$25-$B$24)-1)</f>
        <v>0.38039176333214053</v>
      </c>
      <c r="E21" s="15">
        <v>1.4339999999999999</v>
      </c>
    </row>
    <row r="22" spans="1:5" x14ac:dyDescent="0.25">
      <c r="A22" s="11" t="s">
        <v>15</v>
      </c>
      <c r="B22" s="15">
        <v>330123.272</v>
      </c>
      <c r="C22" s="12">
        <v>1.6070000000000001E-2</v>
      </c>
      <c r="D22" s="6">
        <f>-((B22-$B$24)*2/($B$25-$B$24)-1)</f>
        <v>-1</v>
      </c>
      <c r="E22" s="15">
        <v>2.968</v>
      </c>
    </row>
    <row r="24" spans="1:5" x14ac:dyDescent="0.25">
      <c r="A24" s="11" t="s">
        <v>17</v>
      </c>
      <c r="B24" s="13">
        <f>SMALL(B14:B22,1)</f>
        <v>82909.273000000001</v>
      </c>
    </row>
    <row r="25" spans="1:5" x14ac:dyDescent="0.25">
      <c r="A25" s="11" t="s">
        <v>18</v>
      </c>
      <c r="B25" s="13">
        <f>LARGE(B14:B22,1)</f>
        <v>330123.272</v>
      </c>
    </row>
    <row r="28" spans="1:5" x14ac:dyDescent="0.25">
      <c r="A28" t="s">
        <v>0</v>
      </c>
      <c r="B28" t="s">
        <v>20</v>
      </c>
    </row>
    <row r="29" spans="1:5" x14ac:dyDescent="0.25">
      <c r="A29" s="11" t="s">
        <v>9</v>
      </c>
      <c r="B29" s="15">
        <v>1</v>
      </c>
    </row>
    <row r="30" spans="1:5" x14ac:dyDescent="0.25">
      <c r="A30" s="11" t="s">
        <v>11</v>
      </c>
      <c r="B30" s="15">
        <v>1.012</v>
      </c>
    </row>
    <row r="31" spans="1:5" x14ac:dyDescent="0.25">
      <c r="A31" s="11" t="s">
        <v>12</v>
      </c>
      <c r="B31" s="15">
        <v>1.014</v>
      </c>
    </row>
    <row r="32" spans="1:5" x14ac:dyDescent="0.25">
      <c r="A32" s="11" t="s">
        <v>19</v>
      </c>
      <c r="B32" s="15">
        <v>1.024</v>
      </c>
    </row>
    <row r="33" spans="1:5" x14ac:dyDescent="0.25">
      <c r="A33" s="11" t="s">
        <v>14</v>
      </c>
      <c r="B33" s="15">
        <v>1.024</v>
      </c>
    </row>
    <row r="34" spans="1:5" x14ac:dyDescent="0.25">
      <c r="A34" s="11" t="s">
        <v>16</v>
      </c>
      <c r="B34" s="15">
        <v>1.2</v>
      </c>
    </row>
    <row r="35" spans="1:5" x14ac:dyDescent="0.25">
      <c r="A35" s="11" t="s">
        <v>10</v>
      </c>
      <c r="B35" s="15">
        <v>1.204</v>
      </c>
    </row>
    <row r="36" spans="1:5" x14ac:dyDescent="0.25">
      <c r="A36" s="11" t="s">
        <v>13</v>
      </c>
      <c r="B36" s="15">
        <v>1.9810000000000001</v>
      </c>
    </row>
    <row r="37" spans="1:5" x14ac:dyDescent="0.25">
      <c r="A37" s="11" t="s">
        <v>15</v>
      </c>
      <c r="B37" s="15">
        <v>4.0279999999999996</v>
      </c>
    </row>
    <row r="42" spans="1:5" ht="15.75" thickBot="1" x14ac:dyDescent="0.3">
      <c r="A42" s="14" t="s">
        <v>0</v>
      </c>
      <c r="B42" s="14" t="s">
        <v>3</v>
      </c>
      <c r="C42" s="14" t="s">
        <v>4</v>
      </c>
      <c r="D42" s="9" t="s">
        <v>24</v>
      </c>
      <c r="E42" s="10" t="s">
        <v>22</v>
      </c>
    </row>
    <row r="43" spans="1:5" ht="15.75" thickTop="1" x14ac:dyDescent="0.25">
      <c r="A43" s="11" t="s">
        <v>9</v>
      </c>
      <c r="B43" s="16">
        <v>2545668.19</v>
      </c>
      <c r="C43" s="3">
        <v>6.11E-3</v>
      </c>
      <c r="D43" s="4">
        <f>-((B43-$B$53)*2/($B$54-$B$53)-1)</f>
        <v>1</v>
      </c>
      <c r="E43" s="7">
        <f>(B43/B$43)</f>
        <v>1</v>
      </c>
    </row>
    <row r="44" spans="1:5" x14ac:dyDescent="0.25">
      <c r="A44" s="11" t="s">
        <v>11</v>
      </c>
      <c r="B44" s="16">
        <v>2574455.29</v>
      </c>
      <c r="C44" s="3">
        <v>6.3200000000000001E-3</v>
      </c>
      <c r="D44" s="4">
        <f>-((B44-$B$53)*2/($B$54-$B$53)-1)</f>
        <v>0.99252960364583143</v>
      </c>
      <c r="E44" s="6">
        <f>(B44/B$43)</f>
        <v>1.0113082687339547</v>
      </c>
    </row>
    <row r="45" spans="1:5" x14ac:dyDescent="0.25">
      <c r="A45" s="11" t="s">
        <v>12</v>
      </c>
      <c r="B45" s="16">
        <v>2578899.56</v>
      </c>
      <c r="C45" s="3">
        <v>6.45E-3</v>
      </c>
      <c r="D45" s="4">
        <f>-((B45-$B$53)*2/($B$54-$B$53)-1)</f>
        <v>0.99137629336431843</v>
      </c>
      <c r="E45" s="6">
        <f>(B45/B$43)</f>
        <v>1.0130540854187287</v>
      </c>
    </row>
    <row r="46" spans="1:5" x14ac:dyDescent="0.25">
      <c r="A46" s="11" t="s">
        <v>14</v>
      </c>
      <c r="B46" s="16">
        <v>2605052.0299999998</v>
      </c>
      <c r="C46" s="3">
        <v>6.7799999999999996E-3</v>
      </c>
      <c r="D46" s="4">
        <f>-((B46-$B$53)*2/($B$54-$B$53)-1)</f>
        <v>0.98458959666543244</v>
      </c>
      <c r="E46" s="6">
        <f>(B46/B$43)</f>
        <v>1.0233274078032926</v>
      </c>
    </row>
    <row r="47" spans="1:5" x14ac:dyDescent="0.25">
      <c r="A47" s="11" t="s">
        <v>19</v>
      </c>
      <c r="B47" s="16">
        <v>2605158.12</v>
      </c>
      <c r="C47" s="3">
        <v>6.6899999999999998E-3</v>
      </c>
      <c r="D47" s="4">
        <f>-((B47-$B$53)*2/($B$54-$B$53)-1)</f>
        <v>0.98456206578009786</v>
      </c>
      <c r="E47" s="6">
        <f>(B47/B$43)</f>
        <v>1.023369082519745</v>
      </c>
    </row>
    <row r="48" spans="1:5" x14ac:dyDescent="0.25">
      <c r="A48" s="11" t="s">
        <v>16</v>
      </c>
      <c r="B48" s="16">
        <v>3053525.39</v>
      </c>
      <c r="C48" s="3">
        <v>9.1599999999999997E-3</v>
      </c>
      <c r="D48" s="4">
        <f>-((B48-$B$53)*2/($B$54-$B$53)-1)</f>
        <v>0.86820851786674336</v>
      </c>
      <c r="E48" s="6">
        <f>(B48/B$43)</f>
        <v>1.1994985842990009</v>
      </c>
    </row>
    <row r="49" spans="1:5" x14ac:dyDescent="0.25">
      <c r="A49" s="11" t="s">
        <v>10</v>
      </c>
      <c r="B49" s="16">
        <v>3063546.68</v>
      </c>
      <c r="C49" s="3">
        <v>9.5099999999999994E-3</v>
      </c>
      <c r="D49" s="4">
        <f>-((B49-$B$53)*2/($B$54-$B$53)-1)</f>
        <v>0.86560794301620025</v>
      </c>
      <c r="E49" s="6">
        <f>(B49/B$43)</f>
        <v>1.2034351892498607</v>
      </c>
    </row>
    <row r="50" spans="1:5" x14ac:dyDescent="0.25">
      <c r="A50" s="11" t="s">
        <v>13</v>
      </c>
      <c r="B50" s="16">
        <v>5041981.22</v>
      </c>
      <c r="C50" s="3">
        <v>1.1639999999999999E-2</v>
      </c>
      <c r="D50" s="4">
        <f>-((B50-$B$53)*2/($B$54-$B$53)-1)</f>
        <v>0.35219428986679591</v>
      </c>
      <c r="E50" s="6">
        <f>(B50/B$43)</f>
        <v>1.9806121001182011</v>
      </c>
    </row>
    <row r="51" spans="1:5" x14ac:dyDescent="0.25">
      <c r="A51" s="11" t="s">
        <v>15</v>
      </c>
      <c r="B51" s="16">
        <v>10252648.82</v>
      </c>
      <c r="C51" s="3">
        <v>1.6840000000000001E-2</v>
      </c>
      <c r="D51" s="4">
        <f>-((B51-$B$53)*2/($B$54-$B$53)-1)</f>
        <v>-1</v>
      </c>
      <c r="E51" s="8">
        <f>(B51/B$43)</f>
        <v>4.0274882878589136</v>
      </c>
    </row>
    <row r="53" spans="1:5" x14ac:dyDescent="0.25">
      <c r="A53" s="11" t="s">
        <v>17</v>
      </c>
      <c r="B53" s="13">
        <f>SMALL(B43:B51,1)</f>
        <v>2545668.19</v>
      </c>
    </row>
    <row r="54" spans="1:5" x14ac:dyDescent="0.25">
      <c r="A54" s="11" t="s">
        <v>18</v>
      </c>
      <c r="B54" s="13">
        <f>LARGE(B43:B51,1)</f>
        <v>10252648.82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1" t="s">
        <v>9</v>
      </c>
      <c r="B58">
        <v>0.72799999999999998</v>
      </c>
      <c r="C58" s="3">
        <v>5.5329999999999997E-2</v>
      </c>
      <c r="D58"/>
      <c r="E58"/>
    </row>
    <row r="59" spans="1:5" x14ac:dyDescent="0.25">
      <c r="A59" s="11" t="s">
        <v>11</v>
      </c>
      <c r="B59">
        <v>0.94899999999999995</v>
      </c>
      <c r="C59" s="3">
        <v>8.4799999999999997E-3</v>
      </c>
      <c r="D59"/>
      <c r="E59"/>
    </row>
    <row r="60" spans="1:5" x14ac:dyDescent="0.25">
      <c r="A60" s="11" t="s">
        <v>12</v>
      </c>
      <c r="B60">
        <v>0.95399999999999996</v>
      </c>
      <c r="C60" s="3">
        <v>7.9799999999999992E-3</v>
      </c>
      <c r="D60"/>
      <c r="E60"/>
    </row>
    <row r="61" spans="1:5" x14ac:dyDescent="0.25">
      <c r="A61" s="11" t="s">
        <v>10</v>
      </c>
      <c r="B61">
        <v>0.97099999999999997</v>
      </c>
      <c r="C61" s="3">
        <v>7.2500000000000004E-3</v>
      </c>
      <c r="D61"/>
      <c r="E61"/>
    </row>
    <row r="62" spans="1:5" x14ac:dyDescent="0.25">
      <c r="A62" s="11" t="s">
        <v>15</v>
      </c>
      <c r="B62">
        <v>0.97099999999999997</v>
      </c>
      <c r="C62" s="3">
        <v>4.5999999999999999E-3</v>
      </c>
      <c r="D62"/>
      <c r="E62"/>
    </row>
    <row r="63" spans="1:5" x14ac:dyDescent="0.25">
      <c r="A63" s="11" t="s">
        <v>19</v>
      </c>
      <c r="B63">
        <v>0.97299999999999998</v>
      </c>
      <c r="C63" s="3">
        <v>6.8500000000000002E-3</v>
      </c>
      <c r="D63"/>
      <c r="E63"/>
    </row>
    <row r="64" spans="1:5" x14ac:dyDescent="0.25">
      <c r="A64" s="11" t="s">
        <v>16</v>
      </c>
      <c r="B64">
        <v>0.97699999999999998</v>
      </c>
      <c r="C64" s="3">
        <v>4.7000000000000002E-3</v>
      </c>
      <c r="D64"/>
      <c r="E64"/>
    </row>
    <row r="65" spans="1:5" x14ac:dyDescent="0.25">
      <c r="A65" s="11" t="s">
        <v>14</v>
      </c>
      <c r="B65">
        <v>0.98199999999999998</v>
      </c>
      <c r="C65" s="3">
        <v>9.0200000000000002E-3</v>
      </c>
      <c r="D65"/>
      <c r="E65"/>
    </row>
    <row r="66" spans="1:5" x14ac:dyDescent="0.25">
      <c r="A66" s="11" t="s">
        <v>13</v>
      </c>
      <c r="B66">
        <v>0.98899999999999999</v>
      </c>
      <c r="C66" s="3">
        <v>1.9499999999999999E-3</v>
      </c>
      <c r="D66"/>
      <c r="E66"/>
    </row>
    <row r="68" spans="1:5" x14ac:dyDescent="0.25">
      <c r="A68" s="11" t="s">
        <v>17</v>
      </c>
      <c r="B68" s="13">
        <f>SMALL(B58:B66,1)</f>
        <v>0.72799999999999998</v>
      </c>
    </row>
    <row r="69" spans="1:5" x14ac:dyDescent="0.25">
      <c r="A69" s="11" t="s">
        <v>18</v>
      </c>
      <c r="B69" s="13">
        <f>LARGE(B58:B66,1)</f>
        <v>0.98899999999999999</v>
      </c>
    </row>
    <row r="73" spans="1:5" x14ac:dyDescent="0.25">
      <c r="A73" t="s">
        <v>0</v>
      </c>
      <c r="B73" t="s">
        <v>7</v>
      </c>
      <c r="C73" t="s">
        <v>8</v>
      </c>
    </row>
    <row r="74" spans="1:5" x14ac:dyDescent="0.25">
      <c r="A74" s="11" t="s">
        <v>10</v>
      </c>
      <c r="B74">
        <v>0.2</v>
      </c>
      <c r="C74" s="3">
        <v>2</v>
      </c>
      <c r="D74"/>
      <c r="E74"/>
    </row>
    <row r="75" spans="1:5" x14ac:dyDescent="0.25">
      <c r="A75" s="11" t="s">
        <v>15</v>
      </c>
      <c r="B75">
        <v>0.2</v>
      </c>
      <c r="C75" s="3">
        <v>2</v>
      </c>
      <c r="D75"/>
      <c r="E75"/>
    </row>
    <row r="76" spans="1:5" x14ac:dyDescent="0.25">
      <c r="A76" s="11" t="s">
        <v>9</v>
      </c>
      <c r="B76">
        <v>0.22</v>
      </c>
      <c r="C76" s="3">
        <v>2.1875</v>
      </c>
      <c r="D76"/>
      <c r="E76"/>
    </row>
    <row r="77" spans="1:5" x14ac:dyDescent="0.25">
      <c r="A77" s="11" t="s">
        <v>14</v>
      </c>
      <c r="B77">
        <v>29.46</v>
      </c>
      <c r="C77" s="3">
        <v>0.53271000000000002</v>
      </c>
      <c r="D77"/>
      <c r="E77"/>
    </row>
    <row r="78" spans="1:5" x14ac:dyDescent="0.25">
      <c r="A78" s="11" t="s">
        <v>11</v>
      </c>
      <c r="B78">
        <v>30.52</v>
      </c>
      <c r="C78" s="3">
        <v>0.44453999999999999</v>
      </c>
      <c r="D78"/>
      <c r="E78"/>
    </row>
    <row r="79" spans="1:5" x14ac:dyDescent="0.25">
      <c r="A79" s="11" t="s">
        <v>12</v>
      </c>
      <c r="B79">
        <v>30.8</v>
      </c>
      <c r="C79" s="3">
        <v>0.53454999999999997</v>
      </c>
      <c r="D79"/>
      <c r="E79"/>
    </row>
    <row r="80" spans="1:5" x14ac:dyDescent="0.25">
      <c r="A80" s="11" t="s">
        <v>13</v>
      </c>
      <c r="B80">
        <v>62.83</v>
      </c>
      <c r="C80" s="3">
        <v>0.61819000000000002</v>
      </c>
      <c r="D80"/>
      <c r="E80"/>
    </row>
    <row r="81" spans="1:3" customFormat="1" x14ac:dyDescent="0.25">
      <c r="A81" s="11" t="s">
        <v>19</v>
      </c>
      <c r="B81">
        <v>100.52</v>
      </c>
      <c r="C81" s="3">
        <v>0.39568999999999999</v>
      </c>
    </row>
    <row r="82" spans="1:3" customFormat="1" x14ac:dyDescent="0.25">
      <c r="A82" s="11" t="s">
        <v>16</v>
      </c>
      <c r="B82">
        <v>106.87</v>
      </c>
      <c r="C82" s="3">
        <v>0.38525999999999999</v>
      </c>
    </row>
    <row r="83" spans="1:3" customFormat="1" x14ac:dyDescent="0.25"/>
    <row r="84" spans="1:3" customFormat="1" x14ac:dyDescent="0.25"/>
    <row r="85" spans="1:3" customFormat="1" x14ac:dyDescent="0.25"/>
    <row r="86" spans="1:3" customFormat="1" x14ac:dyDescent="0.25"/>
    <row r="87" spans="1:3" customFormat="1" x14ac:dyDescent="0.25"/>
    <row r="88" spans="1:3" customFormat="1" x14ac:dyDescent="0.25"/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2023-05-11T01:40:30Z</dcterms:modified>
</cp:coreProperties>
</file>