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novo\"/>
    </mc:Choice>
  </mc:AlternateContent>
  <xr:revisionPtr revIDLastSave="0" documentId="13_ncr:1_{67344E06-732F-4A30-AA5F-B2E3174622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43" i="1"/>
  <c r="B24" i="1"/>
  <c r="E47" i="1" l="1"/>
  <c r="E49" i="1"/>
  <c r="E46" i="1"/>
  <c r="E44" i="1"/>
  <c r="E51" i="1"/>
  <c r="E45" i="1"/>
  <c r="E48" i="1"/>
  <c r="E50" i="1"/>
  <c r="B68" i="1"/>
  <c r="B69" i="1"/>
  <c r="B54" i="1"/>
  <c r="B53" i="1"/>
  <c r="D43" i="1" s="1"/>
  <c r="B25" i="1"/>
  <c r="D18" i="1" s="1"/>
  <c r="D19" i="1" l="1"/>
  <c r="D51" i="1"/>
  <c r="D45" i="1"/>
  <c r="D47" i="1"/>
  <c r="D49" i="1"/>
  <c r="D46" i="1"/>
  <c r="D48" i="1"/>
  <c r="D44" i="1"/>
  <c r="D50" i="1"/>
  <c r="D21" i="1"/>
  <c r="D16" i="1"/>
  <c r="D20" i="1"/>
  <c r="D17" i="1"/>
  <c r="D22" i="1"/>
  <c r="D15" i="1"/>
</calcChain>
</file>

<file path=xl/sharedStrings.xml><?xml version="1.0" encoding="utf-8"?>
<sst xmlns="http://schemas.openxmlformats.org/spreadsheetml/2006/main" count="91" uniqueCount="26">
  <si>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</si>
  <si>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</si>
  <si>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</si>
  <si>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</si>
  <si>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</si>
  <si>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</si>
  <si>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</si>
  <si>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</si>
  <si>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</si>
  <si>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</si>
  <si>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</si>
  <si>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</si>
  <si>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</si>
  <si>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</si>
  <si>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</si>
  <si>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</si>
  <si>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</si>
  <si>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</si>
  <si>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</si>
  <si>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Sufferage</t>
  </si>
  <si>
    <t>Heuristic ETC/MET ETC</t>
  </si>
  <si>
    <t>MPR</t>
  </si>
  <si>
    <t>FPR</t>
  </si>
  <si>
    <t>makespan normalizado</t>
  </si>
  <si>
    <t>flowtime normalizado</t>
  </si>
  <si>
    <t>281247.937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</si>
</sst>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9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</cellXfs>
  <cellStyles count="1">
    <cellStyle name="Normal" xfId="0" builtinId="0"/>
  </cellStyles>
  <dxfs count="40"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OLB</c:v>
                </c:pt>
                <c:pt idx="4">
                  <c:v>MCT</c:v>
                </c:pt>
                <c:pt idx="5">
                  <c:v>Sufferage</c:v>
                </c:pt>
                <c:pt idx="6">
                  <c:v>MinVar</c:v>
                </c:pt>
                <c:pt idx="7">
                  <c:v>MinMax</c:v>
                </c:pt>
                <c:pt idx="8">
                  <c:v>MaxMin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0.93100000000000005</c:v>
                </c:pt>
                <c:pt idx="2">
                  <c:v>0.94399999999999995</c:v>
                </c:pt>
                <c:pt idx="3">
                  <c:v>0.95399999999999996</c:v>
                </c:pt>
                <c:pt idx="4">
                  <c:v>0.96</c:v>
                </c:pt>
                <c:pt idx="5">
                  <c:v>0.97299999999999998</c:v>
                </c:pt>
                <c:pt idx="6">
                  <c:v>0.98699999999999999</c:v>
                </c:pt>
                <c:pt idx="7">
                  <c:v>0.99399999999999999</c:v>
                </c:pt>
                <c:pt idx="8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D-46AD-95E0-658B48D00B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D-46AD-95E0-658B48D00B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D-46AD-95E0-658B48D00B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D-46AD-95E0-658B48D00B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D-46AD-95E0-658B48D00B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D-46AD-95E0-658B48D00B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D-46AD-95E0-658B48D00B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D-46AD-95E0-658B48D00B36}"/>
              </c:ext>
            </c:extLst>
          </c:dPt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Plan1!$D$14:$D$22</c:f>
              <c:numCache>
                <c:formatCode>0.0000</c:formatCode>
                <c:ptCount val="9"/>
                <c:pt idx="0">
                  <c:v>1</c:v>
                </c:pt>
                <c:pt idx="1">
                  <c:v>0.99677066079683518</c:v>
                </c:pt>
                <c:pt idx="2">
                  <c:v>0.98077825832632759</c:v>
                </c:pt>
                <c:pt idx="3">
                  <c:v>0.97527343283084222</c:v>
                </c:pt>
                <c:pt idx="4">
                  <c:v>0.90173091196166133</c:v>
                </c:pt>
                <c:pt idx="5">
                  <c:v>0.86959622935071934</c:v>
                </c:pt>
                <c:pt idx="6">
                  <c:v>0.75450959757952851</c:v>
                </c:pt>
                <c:pt idx="7">
                  <c:v>0.47752767367951632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9-4AD1-8D51-5CB92F7A0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9-4AD1-8D51-5CB92F7A07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9-4AD1-8D51-5CB92F7A07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9-4AD1-8D51-5CB92F7A07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89-4AD1-8D51-5CB92F7A07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89-4AD1-8D51-5CB92F7A07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89-4AD1-8D51-5CB92F7A07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89-4AD1-8D51-5CB92F7A07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89-4AD1-8D51-5CB92F7A07FD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1.0189999999999999</c:v>
                </c:pt>
                <c:pt idx="2">
                  <c:v>1.0249999999999999</c:v>
                </c:pt>
                <c:pt idx="3">
                  <c:v>1.0309999999999999</c:v>
                </c:pt>
                <c:pt idx="4">
                  <c:v>1.042</c:v>
                </c:pt>
                <c:pt idx="5">
                  <c:v>1.204</c:v>
                </c:pt>
                <c:pt idx="6">
                  <c:v>1.2110000000000001</c:v>
                </c:pt>
                <c:pt idx="7">
                  <c:v>1.877</c:v>
                </c:pt>
                <c:pt idx="8">
                  <c:v>4.0309999999999997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Plan1!$E$14:$E$22</c:f>
              <c:numCache>
                <c:formatCode>General</c:formatCode>
                <c:ptCount val="9"/>
                <c:pt idx="0">
                  <c:v>0.73099999999999998</c:v>
                </c:pt>
                <c:pt idx="1">
                  <c:v>0.73399999999999999</c:v>
                </c:pt>
                <c:pt idx="2">
                  <c:v>0.752</c:v>
                </c:pt>
                <c:pt idx="3">
                  <c:v>0.75800000000000001</c:v>
                </c:pt>
                <c:pt idx="4">
                  <c:v>0.83899999999999997</c:v>
                </c:pt>
                <c:pt idx="5">
                  <c:v>0.874</c:v>
                </c:pt>
                <c:pt idx="6">
                  <c:v>1</c:v>
                </c:pt>
                <c:pt idx="7">
                  <c:v>1.3049999999999999</c:v>
                </c:pt>
                <c:pt idx="8">
                  <c:v>2.927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B-4F80-AA13-E2AEBCD638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B-4F80-AA13-E2AEBCD638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B-4F80-AA13-E2AEBCD63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CB-4F80-AA13-E2AEBCD6387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CB-4F80-AA13-E2AEBCD6387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CB-4F80-AA13-E2AEBCD6387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CB-4F80-AA13-E2AEBCD6387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CB-4F80-AA13-E2AEBCD6387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CB-4F80-AA13-E2AEBCD6387F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0.98802761700761588</c:v>
                </c:pt>
                <c:pt idx="2">
                  <c:v>0.98386938121779766</c:v>
                </c:pt>
                <c:pt idx="3">
                  <c:v>0.97980322177725809</c:v>
                </c:pt>
                <c:pt idx="4">
                  <c:v>0.97276470279661675</c:v>
                </c:pt>
                <c:pt idx="5">
                  <c:v>0.86565760066551212</c:v>
                </c:pt>
                <c:pt idx="6">
                  <c:v>0.86082630320699205</c:v>
                </c:pt>
                <c:pt idx="7">
                  <c:v>0.42147835874888107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Plan1!$E$42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Plan1!$E$43:$E$51</c:f>
              <c:numCache>
                <c:formatCode>0.0000</c:formatCode>
                <c:ptCount val="9"/>
                <c:pt idx="0">
                  <c:v>1</c:v>
                </c:pt>
                <c:pt idx="1">
                  <c:v>1.0181424314813627</c:v>
                </c:pt>
                <c:pt idx="2">
                  <c:v>1.0244436421883802</c:v>
                </c:pt>
                <c:pt idx="3">
                  <c:v>1.0306053243772322</c:v>
                </c:pt>
                <c:pt idx="4">
                  <c:v>1.0412711916834971</c:v>
                </c:pt>
                <c:pt idx="5">
                  <c:v>1.203576662767823</c:v>
                </c:pt>
                <c:pt idx="6">
                  <c:v>1.2108978020233112</c:v>
                </c:pt>
                <c:pt idx="7">
                  <c:v>1.8766666789360535</c:v>
                </c:pt>
                <c:pt idx="8">
                  <c:v>4.0307135167499082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D-4599-A6FF-929788D0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323663"/>
        <c:axId val="453235343"/>
      </c:barChart>
      <c:catAx>
        <c:axId val="3303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235343"/>
        <c:crosses val="autoZero"/>
        <c:auto val="1"/>
        <c:lblAlgn val="ctr"/>
        <c:lblOffset val="100"/>
        <c:noMultiLvlLbl val="0"/>
      </c:catAx>
      <c:valAx>
        <c:axId val="4532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32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24</xdr:row>
      <xdr:rowOff>115765</xdr:rowOff>
    </xdr:from>
    <xdr:to>
      <xdr:col>5</xdr:col>
      <xdr:colOff>29308</xdr:colOff>
      <xdr:row>37</xdr:row>
      <xdr:rowOff>124557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25</xdr:row>
      <xdr:rowOff>20515</xdr:rowOff>
    </xdr:from>
    <xdr:to>
      <xdr:col>7</xdr:col>
      <xdr:colOff>952500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39</xdr:row>
      <xdr:rowOff>49822</xdr:rowOff>
    </xdr:from>
    <xdr:to>
      <xdr:col>7</xdr:col>
      <xdr:colOff>1542317</xdr:colOff>
      <xdr:row>53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1696184</xdr:colOff>
      <xdr:row>39</xdr:row>
      <xdr:rowOff>64477</xdr:rowOff>
    </xdr:from>
    <xdr:to>
      <xdr:col>12</xdr:col>
      <xdr:colOff>443280</xdr:colOff>
      <xdr:row>53</xdr:row>
      <xdr:rowOff>126023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C07B8-AB4F-3A0F-325C-AACF0032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I10">
    <sortCondition ref="B1:B10"/>
  </sortState>
  <tableColumns count="11">
    <tableColumn id="1" xr3:uid="{A3C2CA03-813C-48B9-A2DC-C227E7BE243F}" name="Heuristica" dataDxfId="39"/>
    <tableColumn id="2" xr3:uid="{00395366-180D-4A36-9985-EB31F476EAD5}" name="Makespan médio" dataDxfId="38"/>
    <tableColumn id="3" xr3:uid="{8715E8DB-C733-4CAA-A937-0975DADCD413}" name="Desvio Padrão Makespan" dataDxfId="37"/>
    <tableColumn id="4" xr3:uid="{4BC68332-036C-4C23-94E8-41210BF2D7ED}" name="Heuristic ETC/MET ETC" dataDxfId="36"/>
    <tableColumn id="5" xr3:uid="{703787AA-6A2E-42F6-8F39-FEEE5735E2FE}" name="MPR" dataDxfId="35"/>
    <tableColumn id="6" xr3:uid="{79905495-6C64-46F6-9F08-B3F68175A737}" name="FlowTime médio" dataDxfId="34"/>
    <tableColumn id="7" xr3:uid="{3100A3A6-898F-4351-A35E-82437A1ED88F}" name="Desvio Padrão Flowtime" dataDxfId="33"/>
    <tableColumn id="8" xr3:uid="{5C32DA67-EDD2-4C35-88E5-A972A869913A}" name="Utilização média das máquinas" dataDxfId="32"/>
    <tableColumn id="9" xr3:uid="{1DF2B2D3-C5ED-4B5B-BD38-5E0C325BF8D5}" name="Desvio Padrão Utilização" dataDxfId="31"/>
    <tableColumn id="10" xr3:uid="{E24F2D83-6950-44D7-85A1-1087B19FED0E}" name="Tempo computacional médio" dataDxfId="30"/>
    <tableColumn id="11" xr3:uid="{39AEF7DE-C3E7-4CFB-8C67-AB834C76ADF7}" name="Desvio Padrão Tempo computacional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8" dataDxfId="27" tableBorderDxfId="26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25"/>
    <tableColumn id="2" xr3:uid="{5744A6AA-289A-4CC9-BD4B-365A47A5BE22}" name="Makespan médio" dataDxfId="24"/>
    <tableColumn id="3" xr3:uid="{2C3B6B88-ECD1-484A-9334-CDD0BBFDD4A3}" name="Desvio Padrão Makespan" dataDxfId="23"/>
    <tableColumn id="4" xr3:uid="{AED9A367-CF86-43D7-B951-A38752444562}" name="makespan normalizado" dataDxfId="22">
      <calculatedColumnFormula>-((B14-$B$24)*2/($B$25-$B$24)-1)</calculatedColumnFormula>
    </tableColumn>
    <tableColumn id="5" xr3:uid="{CF8CF212-3BA9-4556-8A44-E71A68CFD1B3}" name="MPR" dataDxfId="21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E51" totalsRowShown="0" headerRowDxfId="20" dataDxfId="19" tableBorderDxfId="18">
  <autoFilter ref="A42:E51" xr:uid="{FAE46911-5E50-4C88-90FB-CD7D1392F199}"/>
  <sortState xmlns:xlrd2="http://schemas.microsoft.com/office/spreadsheetml/2017/richdata2" ref="A43:E51">
    <sortCondition ref="B42:B51"/>
  </sortState>
  <tableColumns count="5">
    <tableColumn id="1" xr3:uid="{A7A0ECFA-3051-4BE7-8A42-4BEB4E3F9B14}" name="Heuristica" dataDxfId="17"/>
    <tableColumn id="2" xr3:uid="{CF81C596-7E89-44FB-9CF5-BC5EA9EA6D00}" name="FlowTime médio" dataDxfId="16"/>
    <tableColumn id="3" xr3:uid="{5E100AD6-1CA9-432C-8D5B-2506ADF8B9E6}" name="Desvio Padrão Flowtime" dataDxfId="15"/>
    <tableColumn id="4" xr3:uid="{91E90789-ACEA-48F1-B36D-00528B7F090D}" name="flowtime normalizado" dataDxfId="14">
      <calculatedColumnFormula>-((B43-$B$53)*2/($B$54-$B$53)-1)</calculatedColumnFormula>
    </tableColumn>
    <tableColumn id="5" xr3:uid="{7B54DEB9-12AB-4BFE-9FCF-FA7BFABC9618}" name="FPR" dataDxfId="13">
      <calculatedColumnFormula>(B43/B$43)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12" dataDxfId="11" tableBorderDxfId="10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9"/>
    <tableColumn id="2" xr3:uid="{18255729-77F6-41F4-956A-B5BB33CEC2B0}" name="Utilização média das máquinas" dataDxfId="8"/>
    <tableColumn id="3" xr3:uid="{E0E2A87B-B633-4A01-82EB-5341859A26F4}" name="Desvio Padrão Utilização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 dataDxfId="6"/>
    <tableColumn id="2" xr3:uid="{2DC599D9-D2AA-45C2-9181-20FEF5F78A36}" name="Heuristic ETC/MET ETC" dataDxfId="5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9DBDA2-2B62-4BC8-9A28-B75583F01093}" name="Tabela4" displayName="Tabela4" ref="A75:C84" totalsRowShown="0" headerRowDxfId="4" dataDxfId="3">
  <autoFilter ref="A75:C84" xr:uid="{219DBDA2-2B62-4BC8-9A28-B75583F01093}"/>
  <sortState xmlns:xlrd2="http://schemas.microsoft.com/office/spreadsheetml/2017/richdata2" ref="A76:C84">
    <sortCondition ref="B75:B84"/>
  </sortState>
  <tableColumns count="3">
    <tableColumn id="1" xr3:uid="{426B13CB-B118-453A-9FA4-2D1E9E5DCEFA}" name="Heuristica" dataDxfId="2"/>
    <tableColumn id="2" xr3:uid="{D079ACDF-619C-458E-8CAD-600866B8578A}" name="Tempo computacional médio" dataDxfId="1"/>
    <tableColumn id="3" xr3:uid="{A4DFEFFE-9E95-471C-A6F2-6641874DC497}" name="Desvio Padrão Tempo computacional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topLeftCell="A52" zoomScale="130" zoomScaleNormal="130" workbookViewId="0">
      <selection activeCell="C14" sqref="C14"/>
    </sheetView>
  </sheetViews>
  <sheetFormatPr defaultRowHeight="15" x14ac:dyDescent="0.25"/>
  <cols>
    <col min="1" max="1" width="11.28515625" style="10" customWidth="1"/>
    <col min="2" max="2" width="27.42578125" style="10" customWidth="1"/>
    <col min="3" max="3" width="34.42578125" style="10" customWidth="1"/>
    <col min="4" max="4" width="24.7109375" style="10" customWidth="1"/>
    <col min="5" max="5" width="26" style="10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20</v>
      </c>
      <c r="E1" s="10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0" t="s">
        <v>9</v>
      </c>
      <c r="B2" s="10">
        <v>114668.48699999999</v>
      </c>
      <c r="C2" s="11">
        <v>7.9909999999999995E-2</v>
      </c>
      <c r="D2" s="10">
        <v>1</v>
      </c>
      <c r="E2" s="10">
        <v>1</v>
      </c>
      <c r="F2" s="10">
        <v>2540197.5499999998</v>
      </c>
      <c r="G2" s="11">
        <v>1.6469999999999999E-2</v>
      </c>
      <c r="H2" s="10">
        <v>0.69699999999999995</v>
      </c>
      <c r="I2" s="11">
        <v>7.306E-2</v>
      </c>
      <c r="J2" s="10">
        <v>0.13</v>
      </c>
      <c r="K2" s="11">
        <v>2.8063799999999999</v>
      </c>
    </row>
    <row r="3" spans="1:11" x14ac:dyDescent="0.25">
      <c r="A3" s="10" t="s">
        <v>10</v>
      </c>
      <c r="B3" s="10">
        <v>100178.004</v>
      </c>
      <c r="C3" s="11">
        <v>2.0369999999999999E-2</v>
      </c>
      <c r="D3" s="10">
        <v>1.2110000000000001</v>
      </c>
      <c r="E3" s="10">
        <v>0.874</v>
      </c>
      <c r="F3" s="10">
        <v>3075919.63</v>
      </c>
      <c r="G3" s="11">
        <v>1.7180000000000001E-2</v>
      </c>
      <c r="H3" s="10">
        <v>0.96</v>
      </c>
      <c r="I3" s="11">
        <v>1.055E-2</v>
      </c>
      <c r="J3" s="10">
        <v>0.14000000000000001</v>
      </c>
      <c r="K3" s="11">
        <v>2.6764299999999999</v>
      </c>
    </row>
    <row r="4" spans="1:11" x14ac:dyDescent="0.25">
      <c r="A4" s="10" t="s">
        <v>11</v>
      </c>
      <c r="B4" s="10">
        <v>86872.255999999994</v>
      </c>
      <c r="C4" s="11">
        <v>1.9720000000000001E-2</v>
      </c>
      <c r="D4" s="10">
        <v>1.0189999999999999</v>
      </c>
      <c r="E4" s="10">
        <v>0.75800000000000001</v>
      </c>
      <c r="F4" s="10">
        <v>2586282.91</v>
      </c>
      <c r="G4" s="11">
        <v>1.6660000000000001E-2</v>
      </c>
      <c r="H4" s="10">
        <v>0.93100000000000005</v>
      </c>
      <c r="I4" s="11">
        <v>1.1169999999999999E-2</v>
      </c>
      <c r="J4" s="10">
        <v>19.29</v>
      </c>
      <c r="K4" s="11">
        <v>0.39903</v>
      </c>
    </row>
    <row r="5" spans="1:11" x14ac:dyDescent="0.25">
      <c r="A5" s="10" t="s">
        <v>19</v>
      </c>
      <c r="B5" s="10">
        <v>84165.554000000004</v>
      </c>
      <c r="C5" s="11">
        <v>1.9820000000000001E-2</v>
      </c>
      <c r="D5" s="10">
        <v>1.0309999999999999</v>
      </c>
      <c r="E5" s="10">
        <v>0.73399999999999999</v>
      </c>
      <c r="F5" s="10">
        <v>2617941.12</v>
      </c>
      <c r="G5" s="11">
        <v>1.661E-2</v>
      </c>
      <c r="H5" s="10">
        <v>0.97299999999999998</v>
      </c>
      <c r="I5" s="11">
        <v>1.311E-2</v>
      </c>
      <c r="J5" s="10">
        <v>67.12</v>
      </c>
      <c r="K5" s="11">
        <v>0.18154000000000001</v>
      </c>
    </row>
    <row r="6" spans="1:11" x14ac:dyDescent="0.25">
      <c r="A6" s="10" t="s">
        <v>12</v>
      </c>
      <c r="B6" s="10">
        <v>86179.146999999997</v>
      </c>
      <c r="C6" s="11">
        <v>2.1229999999999999E-2</v>
      </c>
      <c r="D6" s="10">
        <v>1.0249999999999999</v>
      </c>
      <c r="E6" s="10">
        <v>0.752</v>
      </c>
      <c r="F6" s="10">
        <v>2602289.23</v>
      </c>
      <c r="G6" s="11">
        <v>1.6840000000000001E-2</v>
      </c>
      <c r="H6" s="10">
        <v>0.94399999999999995</v>
      </c>
      <c r="I6" s="11">
        <v>1.255E-2</v>
      </c>
      <c r="J6" s="10">
        <v>19.059999999999999</v>
      </c>
      <c r="K6" s="11">
        <v>0.25518999999999997</v>
      </c>
    </row>
    <row r="7" spans="1:11" x14ac:dyDescent="0.25">
      <c r="A7" s="10" t="s">
        <v>13</v>
      </c>
      <c r="B7" s="10">
        <v>149543.101</v>
      </c>
      <c r="C7" s="11">
        <v>1.898E-2</v>
      </c>
      <c r="D7" s="10">
        <v>1.877</v>
      </c>
      <c r="E7" s="10">
        <v>1.3049999999999999</v>
      </c>
      <c r="F7" s="10">
        <v>4767104.0999999996</v>
      </c>
      <c r="G7" s="11">
        <v>1.8939999999999999E-2</v>
      </c>
      <c r="H7" s="10">
        <v>0.997</v>
      </c>
      <c r="I7" s="11">
        <v>8.3000000000000001E-4</v>
      </c>
      <c r="J7" s="10">
        <v>36.1</v>
      </c>
      <c r="K7" s="11">
        <v>0.23254</v>
      </c>
    </row>
    <row r="8" spans="1:11" x14ac:dyDescent="0.25">
      <c r="A8" s="10" t="s">
        <v>14</v>
      </c>
      <c r="B8" s="10">
        <v>83758.95</v>
      </c>
      <c r="C8" s="11">
        <v>1.7809999999999999E-2</v>
      </c>
      <c r="D8" s="10">
        <v>1.042</v>
      </c>
      <c r="E8" s="10">
        <v>0.73099999999999998</v>
      </c>
      <c r="F8" s="10">
        <v>2645034.5299999998</v>
      </c>
      <c r="G8" s="11">
        <v>1.7250000000000001E-2</v>
      </c>
      <c r="H8" s="10">
        <v>0.98699999999999999</v>
      </c>
      <c r="I8" s="11">
        <v>4.5900000000000003E-3</v>
      </c>
      <c r="J8" s="10">
        <v>18.93</v>
      </c>
      <c r="K8" s="11">
        <v>0.22266</v>
      </c>
    </row>
    <row r="9" spans="1:11" x14ac:dyDescent="0.25">
      <c r="A9" s="10" t="s">
        <v>15</v>
      </c>
      <c r="B9" s="10">
        <v>335577.65</v>
      </c>
      <c r="C9" s="11">
        <v>2.7390000000000001E-2</v>
      </c>
      <c r="D9" s="10">
        <v>4.0309999999999997</v>
      </c>
      <c r="E9" s="10">
        <v>2.927</v>
      </c>
      <c r="F9" s="10">
        <v>10238808.6</v>
      </c>
      <c r="G9" s="11">
        <v>2.5649999999999999E-2</v>
      </c>
      <c r="H9" s="10">
        <v>0.95399999999999996</v>
      </c>
      <c r="I9" s="11">
        <v>9.2099999999999994E-3</v>
      </c>
      <c r="J9" s="10">
        <v>0.15</v>
      </c>
      <c r="K9" s="11">
        <v>2.3804799999999999</v>
      </c>
    </row>
    <row r="10" spans="1:11" x14ac:dyDescent="0.25">
      <c r="A10" s="10" t="s">
        <v>16</v>
      </c>
      <c r="B10" s="10">
        <v>96131.947</v>
      </c>
      <c r="C10" s="11">
        <v>1.762E-2</v>
      </c>
      <c r="D10" s="10">
        <v>1.204</v>
      </c>
      <c r="E10" s="10">
        <v>0.83899999999999997</v>
      </c>
      <c r="F10" s="10">
        <v>3057322.49</v>
      </c>
      <c r="G10" s="11">
        <v>1.7680000000000001E-2</v>
      </c>
      <c r="H10" s="10">
        <v>0.99399999999999999</v>
      </c>
      <c r="I10" s="11">
        <v>1.3600000000000001E-3</v>
      </c>
      <c r="J10" s="10">
        <v>65.78</v>
      </c>
      <c r="K10" s="11">
        <v>9.6530000000000005E-2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23</v>
      </c>
      <c r="E13" s="4" t="s">
        <v>21</v>
      </c>
    </row>
    <row r="14" spans="1:11" ht="15.75" thickTop="1" x14ac:dyDescent="0.25">
      <c r="A14" s="10" t="s">
        <v>14</v>
      </c>
      <c r="B14" s="10">
        <v>83758.95</v>
      </c>
      <c r="C14" s="11">
        <v>1.7809999999999999E-2</v>
      </c>
      <c r="D14" s="5">
        <f>-((B14-$B$24)*2/($B$25-$B$24)-1)</f>
        <v>1</v>
      </c>
      <c r="E14" s="10">
        <v>0.73099999999999998</v>
      </c>
    </row>
    <row r="15" spans="1:11" x14ac:dyDescent="0.25">
      <c r="A15" s="10" t="s">
        <v>19</v>
      </c>
      <c r="B15" s="10">
        <v>84165.554000000004</v>
      </c>
      <c r="C15" s="11">
        <v>1.9820000000000001E-2</v>
      </c>
      <c r="D15" s="5">
        <f t="shared" ref="D15:D22" si="0">-((B15-$B$24)*2/($B$25-$B$24)-1)</f>
        <v>0.99677066079683518</v>
      </c>
      <c r="E15" s="10">
        <v>0.73399999999999999</v>
      </c>
    </row>
    <row r="16" spans="1:11" x14ac:dyDescent="0.25">
      <c r="A16" s="10" t="s">
        <v>12</v>
      </c>
      <c r="B16" s="10">
        <v>86179.146999999997</v>
      </c>
      <c r="C16" s="11">
        <v>2.1229999999999999E-2</v>
      </c>
      <c r="D16" s="5">
        <f t="shared" si="0"/>
        <v>0.98077825832632759</v>
      </c>
      <c r="E16" s="10">
        <v>0.752</v>
      </c>
    </row>
    <row r="17" spans="1:5" x14ac:dyDescent="0.25">
      <c r="A17" s="10" t="s">
        <v>11</v>
      </c>
      <c r="B17" s="10">
        <v>86872.255999999994</v>
      </c>
      <c r="C17" s="11">
        <v>1.9720000000000001E-2</v>
      </c>
      <c r="D17" s="5">
        <f t="shared" si="0"/>
        <v>0.97527343283084222</v>
      </c>
      <c r="E17" s="10">
        <v>0.75800000000000001</v>
      </c>
    </row>
    <row r="18" spans="1:5" x14ac:dyDescent="0.25">
      <c r="A18" s="10" t="s">
        <v>16</v>
      </c>
      <c r="B18" s="10">
        <v>96131.947</v>
      </c>
      <c r="C18" s="11">
        <v>1.762E-2</v>
      </c>
      <c r="D18" s="5">
        <f t="shared" si="0"/>
        <v>0.90173091196166133</v>
      </c>
      <c r="E18" s="10">
        <v>0.83899999999999997</v>
      </c>
    </row>
    <row r="19" spans="1:5" x14ac:dyDescent="0.25">
      <c r="A19" s="10" t="s">
        <v>10</v>
      </c>
      <c r="B19" s="10">
        <v>100178.004</v>
      </c>
      <c r="C19" s="11">
        <v>2.0369999999999999E-2</v>
      </c>
      <c r="D19" s="5">
        <f t="shared" si="0"/>
        <v>0.86959622935071934</v>
      </c>
      <c r="E19" s="10">
        <v>0.874</v>
      </c>
    </row>
    <row r="20" spans="1:5" x14ac:dyDescent="0.25">
      <c r="A20" s="10" t="s">
        <v>9</v>
      </c>
      <c r="B20" s="10">
        <v>114668.48699999999</v>
      </c>
      <c r="C20" s="11">
        <v>7.9909999999999995E-2</v>
      </c>
      <c r="D20" s="5">
        <f t="shared" si="0"/>
        <v>0.75450959757952851</v>
      </c>
      <c r="E20" s="10">
        <v>1</v>
      </c>
    </row>
    <row r="21" spans="1:5" x14ac:dyDescent="0.25">
      <c r="A21" s="10" t="s">
        <v>13</v>
      </c>
      <c r="B21" s="10">
        <v>149543.101</v>
      </c>
      <c r="C21" s="11">
        <v>1.898E-2</v>
      </c>
      <c r="D21" s="5">
        <f t="shared" si="0"/>
        <v>0.47752767367951632</v>
      </c>
      <c r="E21" s="10">
        <v>1.3049999999999999</v>
      </c>
    </row>
    <row r="22" spans="1:5" x14ac:dyDescent="0.25">
      <c r="A22" s="10" t="s">
        <v>15</v>
      </c>
      <c r="B22" s="10">
        <v>335577.65</v>
      </c>
      <c r="C22" s="11">
        <v>2.7390000000000001E-2</v>
      </c>
      <c r="D22" s="5">
        <f t="shared" si="0"/>
        <v>-1</v>
      </c>
      <c r="E22" s="10">
        <v>2.927</v>
      </c>
    </row>
    <row r="24" spans="1:5" x14ac:dyDescent="0.25">
      <c r="A24" s="10" t="s">
        <v>17</v>
      </c>
      <c r="B24" s="12">
        <f>SMALL(B14:B22,1)</f>
        <v>83758.95</v>
      </c>
    </row>
    <row r="25" spans="1:5" x14ac:dyDescent="0.25">
      <c r="A25" s="10" t="s">
        <v>18</v>
      </c>
      <c r="B25" s="12">
        <f>LARGE(B14:B22,1)</f>
        <v>335577.65</v>
      </c>
    </row>
    <row r="28" spans="1:5" x14ac:dyDescent="0.25">
      <c r="A28" t="s">
        <v>0</v>
      </c>
      <c r="B28" t="s">
        <v>20</v>
      </c>
    </row>
    <row r="29" spans="1:5" x14ac:dyDescent="0.25">
      <c r="A29" s="10" t="s">
        <v>9</v>
      </c>
      <c r="B29" s="10">
        <v>1</v>
      </c>
    </row>
    <row r="30" spans="1:5" x14ac:dyDescent="0.25">
      <c r="A30" s="10" t="s">
        <v>11</v>
      </c>
      <c r="B30" s="10">
        <v>1.0189999999999999</v>
      </c>
    </row>
    <row r="31" spans="1:5" x14ac:dyDescent="0.25">
      <c r="A31" s="10" t="s">
        <v>12</v>
      </c>
      <c r="B31" s="10">
        <v>1.0249999999999999</v>
      </c>
    </row>
    <row r="32" spans="1:5" x14ac:dyDescent="0.25">
      <c r="A32" s="10" t="s">
        <v>19</v>
      </c>
      <c r="B32" s="10">
        <v>1.0309999999999999</v>
      </c>
    </row>
    <row r="33" spans="1:5" x14ac:dyDescent="0.25">
      <c r="A33" s="10" t="s">
        <v>14</v>
      </c>
      <c r="B33" s="10">
        <v>1.042</v>
      </c>
    </row>
    <row r="34" spans="1:5" x14ac:dyDescent="0.25">
      <c r="A34" s="10" t="s">
        <v>16</v>
      </c>
      <c r="B34" s="10">
        <v>1.204</v>
      </c>
    </row>
    <row r="35" spans="1:5" x14ac:dyDescent="0.25">
      <c r="A35" s="10" t="s">
        <v>10</v>
      </c>
      <c r="B35" s="10">
        <v>1.2110000000000001</v>
      </c>
    </row>
    <row r="36" spans="1:5" x14ac:dyDescent="0.25">
      <c r="A36" s="10" t="s">
        <v>13</v>
      </c>
      <c r="B36" s="10">
        <v>1.877</v>
      </c>
    </row>
    <row r="37" spans="1:5" x14ac:dyDescent="0.25">
      <c r="A37" s="10" t="s">
        <v>15</v>
      </c>
      <c r="B37" s="10">
        <v>4.0309999999999997</v>
      </c>
    </row>
    <row r="42" spans="1:5" ht="15.75" thickBot="1" x14ac:dyDescent="0.3">
      <c r="A42" s="13" t="s">
        <v>0</v>
      </c>
      <c r="B42" s="13" t="s">
        <v>3</v>
      </c>
      <c r="C42" s="13" t="s">
        <v>4</v>
      </c>
      <c r="D42" s="8" t="s">
        <v>24</v>
      </c>
      <c r="E42" s="9" t="s">
        <v>22</v>
      </c>
    </row>
    <row r="43" spans="1:5" ht="15.75" thickTop="1" x14ac:dyDescent="0.25">
      <c r="A43" s="10" t="s">
        <v>9</v>
      </c>
      <c r="B43" s="10">
        <v>2540197.5499999998</v>
      </c>
      <c r="C43" s="11">
        <v>3.9280000000000002E-2</v>
      </c>
      <c r="D43" s="3">
        <f>-((B43-$B$53)*2/($B$54-$B$53)-1)</f>
        <v>1</v>
      </c>
      <c r="E43" s="6">
        <f>(B43/B$43)</f>
        <v>1</v>
      </c>
    </row>
    <row r="44" spans="1:5" x14ac:dyDescent="0.25">
      <c r="A44" s="10" t="s">
        <v>11</v>
      </c>
      <c r="B44" s="10">
        <v>2586282.91</v>
      </c>
      <c r="C44" s="11">
        <v>3.9660000000000001E-2</v>
      </c>
      <c r="D44" s="3">
        <f>-((B44-$B$53)*2/($B$54-$B$53)-1)</f>
        <v>0.98802761700761588</v>
      </c>
      <c r="E44" s="5">
        <f>(B44/B$43)</f>
        <v>1.0181424314813627</v>
      </c>
    </row>
    <row r="45" spans="1:5" x14ac:dyDescent="0.25">
      <c r="A45" s="10" t="s">
        <v>12</v>
      </c>
      <c r="B45" s="10">
        <v>2602289.23</v>
      </c>
      <c r="C45" s="11">
        <v>4.1820000000000003E-2</v>
      </c>
      <c r="D45" s="3">
        <f>-((B45-$B$53)*2/($B$54-$B$53)-1)</f>
        <v>0.98386938121779766</v>
      </c>
      <c r="E45" s="5">
        <f>(B45/B$43)</f>
        <v>1.0244436421883802</v>
      </c>
    </row>
    <row r="46" spans="1:5" x14ac:dyDescent="0.25">
      <c r="A46" s="10" t="s">
        <v>19</v>
      </c>
      <c r="B46" s="10">
        <v>2617941.12</v>
      </c>
      <c r="C46" s="11">
        <v>4.079E-2</v>
      </c>
      <c r="D46" s="3">
        <f>-((B46-$B$53)*2/($B$54-$B$53)-1)</f>
        <v>0.97980322177725809</v>
      </c>
      <c r="E46" s="5">
        <f>(B46/B$43)</f>
        <v>1.0306053243772322</v>
      </c>
    </row>
    <row r="47" spans="1:5" x14ac:dyDescent="0.25">
      <c r="A47" s="10" t="s">
        <v>14</v>
      </c>
      <c r="B47" s="10">
        <v>2645034.5299999998</v>
      </c>
      <c r="C47" s="11">
        <v>3.9280000000000002E-2</v>
      </c>
      <c r="D47" s="3">
        <f>-((B47-$B$53)*2/($B$54-$B$53)-1)</f>
        <v>0.97276470279661675</v>
      </c>
      <c r="E47" s="5">
        <f>(B47/B$43)</f>
        <v>1.0412711916834971</v>
      </c>
    </row>
    <row r="48" spans="1:5" x14ac:dyDescent="0.25">
      <c r="A48" s="10" t="s">
        <v>16</v>
      </c>
      <c r="B48" s="10">
        <v>3057322.49</v>
      </c>
      <c r="C48" s="11">
        <v>2.6110000000000001E-2</v>
      </c>
      <c r="D48" s="3">
        <f>-((B48-$B$53)*2/($B$54-$B$53)-1)</f>
        <v>0.86565760066551212</v>
      </c>
      <c r="E48" s="5">
        <f>(B48/B$43)</f>
        <v>1.203576662767823</v>
      </c>
    </row>
    <row r="49" spans="1:5" x14ac:dyDescent="0.25">
      <c r="A49" s="10" t="s">
        <v>10</v>
      </c>
      <c r="B49" s="10">
        <v>3075919.63</v>
      </c>
      <c r="C49" s="11">
        <v>3.8800000000000001E-2</v>
      </c>
      <c r="D49" s="3">
        <f>-((B49-$B$53)*2/($B$54-$B$53)-1)</f>
        <v>0.86082630320699205</v>
      </c>
      <c r="E49" s="5">
        <f>(B49/B$43)</f>
        <v>1.2108978020233112</v>
      </c>
    </row>
    <row r="50" spans="1:5" x14ac:dyDescent="0.25">
      <c r="A50" s="10" t="s">
        <v>13</v>
      </c>
      <c r="B50" s="10">
        <v>4767104.0999999996</v>
      </c>
      <c r="C50" s="11">
        <v>4.5319999999999999E-2</v>
      </c>
      <c r="D50" s="3">
        <f>-((B50-$B$53)*2/($B$54-$B$53)-1)</f>
        <v>0.42147835874888107</v>
      </c>
      <c r="E50" s="5">
        <f>(B50/B$43)</f>
        <v>1.8766666789360535</v>
      </c>
    </row>
    <row r="51" spans="1:5" x14ac:dyDescent="0.25">
      <c r="A51" s="10" t="s">
        <v>15</v>
      </c>
      <c r="B51" s="10">
        <v>10238808.6</v>
      </c>
      <c r="C51" s="11">
        <v>4.3020000000000003E-2</v>
      </c>
      <c r="D51" s="3">
        <f>-((B51-$B$53)*2/($B$54-$B$53)-1)</f>
        <v>-1</v>
      </c>
      <c r="E51" s="7">
        <f>(B51/B$43)</f>
        <v>4.0307135167499082</v>
      </c>
    </row>
    <row r="53" spans="1:5" x14ac:dyDescent="0.25">
      <c r="A53" s="10" t="s">
        <v>17</v>
      </c>
      <c r="B53" s="12">
        <f>SMALL(B43:B51,1)</f>
        <v>2540197.5499999998</v>
      </c>
    </row>
    <row r="54" spans="1:5" x14ac:dyDescent="0.25">
      <c r="A54" s="10" t="s">
        <v>18</v>
      </c>
      <c r="B54" s="12">
        <f>LARGE(B43:B51,1)</f>
        <v>10238808.6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10" t="s">
        <v>9</v>
      </c>
      <c r="B58" s="10">
        <v>0.69699999999999995</v>
      </c>
      <c r="C58" s="11">
        <v>8.0610000000000001E-2</v>
      </c>
      <c r="D58"/>
      <c r="E58"/>
    </row>
    <row r="59" spans="1:5" x14ac:dyDescent="0.25">
      <c r="A59" s="10" t="s">
        <v>11</v>
      </c>
      <c r="B59" s="10">
        <v>0.93100000000000005</v>
      </c>
      <c r="C59" s="11">
        <v>4.7849999999999997E-2</v>
      </c>
      <c r="D59"/>
      <c r="E59"/>
    </row>
    <row r="60" spans="1:5" x14ac:dyDescent="0.25">
      <c r="A60" s="10" t="s">
        <v>12</v>
      </c>
      <c r="B60" s="10">
        <v>0.94399999999999995</v>
      </c>
      <c r="C60" s="11">
        <v>3.8850000000000003E-2</v>
      </c>
      <c r="D60"/>
      <c r="E60"/>
    </row>
    <row r="61" spans="1:5" x14ac:dyDescent="0.25">
      <c r="A61" s="10" t="s">
        <v>15</v>
      </c>
      <c r="B61" s="10">
        <v>0.95399999999999996</v>
      </c>
      <c r="C61" s="11">
        <v>6.0899999999999999E-3</v>
      </c>
      <c r="D61"/>
      <c r="E61"/>
    </row>
    <row r="62" spans="1:5" x14ac:dyDescent="0.25">
      <c r="A62" s="10" t="s">
        <v>10</v>
      </c>
      <c r="B62" s="10">
        <v>0.96</v>
      </c>
      <c r="C62" s="11">
        <v>4.972E-2</v>
      </c>
      <c r="D62"/>
      <c r="E62"/>
    </row>
    <row r="63" spans="1:5" x14ac:dyDescent="0.25">
      <c r="A63" s="10" t="s">
        <v>19</v>
      </c>
      <c r="B63" s="10">
        <v>0.97299999999999998</v>
      </c>
      <c r="C63" s="11">
        <v>3.3709999999999997E-2</v>
      </c>
      <c r="D63"/>
      <c r="E63"/>
    </row>
    <row r="64" spans="1:5" x14ac:dyDescent="0.25">
      <c r="A64" s="10" t="s">
        <v>14</v>
      </c>
      <c r="B64" s="10">
        <v>0.98699999999999999</v>
      </c>
      <c r="C64" s="11">
        <v>3.1009999999999999E-2</v>
      </c>
      <c r="D64"/>
      <c r="E64"/>
    </row>
    <row r="65" spans="1:5" x14ac:dyDescent="0.25">
      <c r="A65" s="10" t="s">
        <v>16</v>
      </c>
      <c r="B65" s="10">
        <v>0.99399999999999999</v>
      </c>
      <c r="C65" s="11">
        <v>1.1999999999999999E-3</v>
      </c>
      <c r="D65"/>
      <c r="E65"/>
    </row>
    <row r="66" spans="1:5" x14ac:dyDescent="0.25">
      <c r="A66" s="10" t="s">
        <v>13</v>
      </c>
      <c r="B66" s="10">
        <v>0.997</v>
      </c>
      <c r="C66" s="11">
        <v>1.389E-2</v>
      </c>
      <c r="D66"/>
      <c r="E66"/>
    </row>
    <row r="68" spans="1:5" x14ac:dyDescent="0.25">
      <c r="A68" s="10" t="s">
        <v>17</v>
      </c>
      <c r="B68" s="12">
        <f>SMALL(B58:B66,1)</f>
        <v>0.69699999999999995</v>
      </c>
    </row>
    <row r="69" spans="1:5" x14ac:dyDescent="0.25">
      <c r="A69" s="10" t="s">
        <v>18</v>
      </c>
      <c r="B69" s="12">
        <f>LARGE(B58:B66,1)</f>
        <v>0.997</v>
      </c>
    </row>
    <row r="74" spans="1:5" x14ac:dyDescent="0.25">
      <c r="A74"/>
      <c r="B74"/>
      <c r="C74"/>
      <c r="D74"/>
      <c r="E74"/>
    </row>
    <row r="75" spans="1:5" x14ac:dyDescent="0.25">
      <c r="A75" s="10" t="s">
        <v>0</v>
      </c>
      <c r="B75" s="10" t="s">
        <v>7</v>
      </c>
      <c r="C75" s="10" t="s">
        <v>8</v>
      </c>
      <c r="D75"/>
      <c r="E75"/>
    </row>
    <row r="76" spans="1:5" x14ac:dyDescent="0.25">
      <c r="A76" s="10" t="s">
        <v>9</v>
      </c>
      <c r="B76" s="10">
        <v>0.13</v>
      </c>
      <c r="C76" s="11">
        <v>2.8063799999999999</v>
      </c>
      <c r="D76"/>
      <c r="E76"/>
    </row>
    <row r="77" spans="1:5" x14ac:dyDescent="0.25">
      <c r="A77" s="10" t="s">
        <v>10</v>
      </c>
      <c r="B77" s="10">
        <v>0.14000000000000001</v>
      </c>
      <c r="C77" s="11">
        <v>2.6764299999999999</v>
      </c>
      <c r="D77"/>
      <c r="E77"/>
    </row>
    <row r="78" spans="1:5" x14ac:dyDescent="0.25">
      <c r="A78" s="10" t="s">
        <v>15</v>
      </c>
      <c r="B78" s="10">
        <v>0.15</v>
      </c>
      <c r="C78" s="11">
        <v>0.39903</v>
      </c>
      <c r="D78"/>
      <c r="E78"/>
    </row>
    <row r="79" spans="1:5" x14ac:dyDescent="0.25">
      <c r="A79" s="10" t="s">
        <v>14</v>
      </c>
      <c r="B79" s="10">
        <v>18.93</v>
      </c>
      <c r="C79" s="11">
        <v>0.18154000000000001</v>
      </c>
      <c r="D79"/>
      <c r="E79"/>
    </row>
    <row r="80" spans="1:5" x14ac:dyDescent="0.25">
      <c r="A80" s="10" t="s">
        <v>12</v>
      </c>
      <c r="B80" s="10">
        <v>19.059999999999999</v>
      </c>
      <c r="C80" s="11">
        <v>0.25518999999999997</v>
      </c>
      <c r="D80"/>
      <c r="E80"/>
    </row>
    <row r="81" spans="1:3" customFormat="1" x14ac:dyDescent="0.25">
      <c r="A81" s="10" t="s">
        <v>11</v>
      </c>
      <c r="B81" s="10">
        <v>19.29</v>
      </c>
      <c r="C81" s="11">
        <v>0.23254</v>
      </c>
    </row>
    <row r="82" spans="1:3" customFormat="1" x14ac:dyDescent="0.25">
      <c r="A82" s="10" t="s">
        <v>13</v>
      </c>
      <c r="B82" s="10">
        <v>36.1</v>
      </c>
      <c r="C82" s="11">
        <v>0.22266</v>
      </c>
    </row>
    <row r="83" spans="1:3" customFormat="1" x14ac:dyDescent="0.25">
      <c r="A83" s="10" t="s">
        <v>16</v>
      </c>
      <c r="B83" s="10">
        <v>65.78</v>
      </c>
      <c r="C83" s="11">
        <v>2.3804799999999999</v>
      </c>
    </row>
    <row r="84" spans="1:3" customFormat="1" x14ac:dyDescent="0.25">
      <c r="A84" s="10" t="s">
        <v>19</v>
      </c>
      <c r="B84" s="10">
        <v>67.12</v>
      </c>
      <c r="C84" s="11">
        <v>9.6530000000000005E-2</v>
      </c>
    </row>
    <row r="85" spans="1:3" customFormat="1" x14ac:dyDescent="0.25"/>
    <row r="86" spans="1:3" customFormat="1" x14ac:dyDescent="0.25"/>
    <row r="87" spans="1:3" customFormat="1" x14ac:dyDescent="0.25"/>
    <row r="88" spans="1:3" customFormat="1" x14ac:dyDescent="0.25">
      <c r="A88" s="14" t="s">
        <v>14</v>
      </c>
      <c r="B88" s="15">
        <v>83758.95</v>
      </c>
    </row>
    <row r="89" spans="1:3" x14ac:dyDescent="0.25">
      <c r="B89" s="10" t="s">
        <v>25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2023-05-13T20:29:49Z</dcterms:modified>
</cp:coreProperties>
</file>