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00 - Arquivos\Educação\Habilidades e Treinamentos\Ciência de Dados\Projetos Finais\ds_projeto_final_5_modelo_clusterizacao_classificacao_app_delivery\references\"/>
    </mc:Choice>
  </mc:AlternateContent>
  <xr:revisionPtr revIDLastSave="0" documentId="13_ncr:1_{47819B2B-C1CC-4310-9753-CA1C50A5CA02}" xr6:coauthVersionLast="47" xr6:coauthVersionMax="47" xr10:uidLastSave="{00000000-0000-0000-0000-000000000000}"/>
  <bookViews>
    <workbookView xWindow="-108" yWindow="-108" windowWidth="23256" windowHeight="12456" activeTab="2" xr2:uid="{9B6D4990-42CD-4CA7-863E-3F7B63FF2202}"/>
  </bookViews>
  <sheets>
    <sheet name="Tasks" sheetId="1" r:id="rId1"/>
    <sheet name="Pivot Table" sheetId="6" r:id="rId2"/>
    <sheet name="Schedule" sheetId="7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G2" i="1"/>
  <c r="G3" i="1"/>
  <c r="G4" i="1"/>
  <c r="G5" i="1"/>
  <c r="G6" i="1"/>
  <c r="G7" i="1"/>
  <c r="G8" i="1"/>
  <c r="G9" i="1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<sst xmlns="http://schemas.openxmlformats.org/spreadsheetml/2006/main" count="49" uniqueCount="34">
  <si>
    <t>Nome da Tarefa</t>
  </si>
  <si>
    <t>Descrição da Tarefa</t>
  </si>
  <si>
    <t>Responsável</t>
  </si>
  <si>
    <t>Data de Início Prevista</t>
  </si>
  <si>
    <t>Data de Término Prevista</t>
  </si>
  <si>
    <t>% de Conclusão</t>
  </si>
  <si>
    <t>ID Tarefa</t>
  </si>
  <si>
    <t>Status</t>
  </si>
  <si>
    <t>Duração Estimada (dias)</t>
  </si>
  <si>
    <t>Rótulos de Linha</t>
  </si>
  <si>
    <t>Soma de DATA REALIZADA</t>
  </si>
  <si>
    <t>Soma de DURAÇÃO REALIZADA</t>
  </si>
  <si>
    <t>Soma de DATA PREVISTA</t>
  </si>
  <si>
    <t>Soma de DURAÇÃO PREVISTA</t>
  </si>
  <si>
    <t>Challenge</t>
  </si>
  <si>
    <t>Gantt Chart</t>
  </si>
  <si>
    <t>Project Details</t>
  </si>
  <si>
    <t>Data Sourcing</t>
  </si>
  <si>
    <t>Exploratory Data Analysis (EDA)</t>
  </si>
  <si>
    <t>Deployment</t>
  </si>
  <si>
    <t>Definição do Desafio</t>
  </si>
  <si>
    <t>Detalhamento do Projeto</t>
  </si>
  <si>
    <t>Obtenção dos Dados</t>
  </si>
  <si>
    <t>Tratamento dos Dados</t>
  </si>
  <si>
    <t>Análise Exploratória</t>
  </si>
  <si>
    <t>Deploy em Produção</t>
  </si>
  <si>
    <t>Cientista de Dados</t>
  </si>
  <si>
    <t>Data Atual</t>
  </si>
  <si>
    <t>Para ajustar o gráfico de Gantt, basta alterar o campo calculado chamado DATA dessa tabela dinâmica para a data desejada</t>
  </si>
  <si>
    <t>Data Processing</t>
  </si>
  <si>
    <t>Model Selection</t>
  </si>
  <si>
    <t>Model Training</t>
  </si>
  <si>
    <t>Seleção do Modelo</t>
  </si>
  <si>
    <t>Treinamento do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</si>
</sst>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34"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Montserrat"/>
        <scheme val="none"/>
      </font>
      <fill>
        <patternFill>
          <bgColor rgb="FF002060"/>
        </patternFill>
      </fill>
    </dxf>
    <dxf>
      <font>
        <b/>
        <sz val="11"/>
        <color theme="1"/>
      </font>
    </dxf>
    <dxf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52153AD7-0907-468F-A228-FC343C1E76FF}">
      <tableStyleElement type="wholeTable" dxfId="33"/>
      <tableStyleElement type="headerRow" dxfId="32"/>
    </tableStyle>
    <tableStyle name="Estilo de Segmentação de Dados 1" pivot="0" table="0" count="3" xr9:uid="{FDE6E4C7-9916-4C60-92F6-8C897BF1D2DF}">
      <tableStyleElement type="wholeTable" dxfId="31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[schedule.xlsx]Pivot Table!Tabela dinâmica5</c:name>
    <c:fmtId val="6"/>
  </c:pivotSource>
  <c:chart>
    <c:title>
      <c:tx>
        <c:strRef>
          <c:f>'Pivot Table'!$A$1</c:f>
          <c:strCache>
            <c:ptCount val="1"/>
            <c:pt idx="0">
              <c:v>Gantt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10338559418315"/>
          <c:y val="0.16982086720867209"/>
          <c:w val="0.8090638491251988"/>
          <c:h val="0.7475775067750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Soma de DATA REALIZADA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18-4A0D-AA6E-2EE47E8B7EF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8-4A0D-AA6E-2EE47E8B7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8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Model Selection</c:v>
                </c:pt>
                <c:pt idx="6">
                  <c:v>Model Training</c:v>
                </c:pt>
                <c:pt idx="7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dd/mm;@</c:formatCode>
                <c:ptCount val="8"/>
                <c:pt idx="0">
                  <c:v>45536</c:v>
                </c:pt>
                <c:pt idx="1">
                  <c:v>45538</c:v>
                </c:pt>
                <c:pt idx="2">
                  <c:v>45541</c:v>
                </c:pt>
                <c:pt idx="3">
                  <c:v>45543</c:v>
                </c:pt>
                <c:pt idx="4">
                  <c:v>45546</c:v>
                </c:pt>
                <c:pt idx="5">
                  <c:v>45549</c:v>
                </c:pt>
                <c:pt idx="6">
                  <c:v>45556</c:v>
                </c:pt>
                <c:pt idx="7">
                  <c:v>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B6E-B76A-6F131715CC0B}"/>
            </c:ext>
          </c:extLst>
        </c:ser>
        <c:ser>
          <c:idx val="1"/>
          <c:order val="1"/>
          <c:tx>
            <c:strRef>
              <c:f>'Pivot Table'!$A$1</c:f>
              <c:strCache>
                <c:ptCount val="1"/>
                <c:pt idx="0">
                  <c:v>Soma de DURAÇÃO REALIZADA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8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Model Selection</c:v>
                </c:pt>
                <c:pt idx="6">
                  <c:v>Model Training</c:v>
                </c:pt>
                <c:pt idx="7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B6E-B76A-6F131715CC0B}"/>
            </c:ext>
          </c:extLst>
        </c:ser>
        <c:ser>
          <c:idx val="2"/>
          <c:order val="2"/>
          <c:tx>
            <c:strRef>
              <c:f>'Pivot Table'!$A$1</c:f>
              <c:strCache>
                <c:ptCount val="1"/>
                <c:pt idx="0">
                  <c:v>Soma de DATA PREVISTA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8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Model Selection</c:v>
                </c:pt>
                <c:pt idx="6">
                  <c:v>Model Training</c:v>
                </c:pt>
                <c:pt idx="7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B6E-B76A-6F131715CC0B}"/>
            </c:ext>
          </c:extLst>
        </c:ser>
        <c:ser>
          <c:idx val="3"/>
          <c:order val="3"/>
          <c:tx>
            <c:strRef>
              <c:f>'Pivot Table'!$A$1</c:f>
              <c:strCache>
                <c:ptCount val="1"/>
                <c:pt idx="0">
                  <c:v>Soma de DURAÇÃO PREVISTA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8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Model Selection</c:v>
                </c:pt>
                <c:pt idx="6">
                  <c:v>Model Training</c:v>
                </c:pt>
                <c:pt idx="7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B6E-B76A-6F131715C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20084783"/>
        <c:axId val="1820083823"/>
      </c:barChart>
      <c:catAx>
        <c:axId val="182008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3823"/>
        <c:crosses val="autoZero"/>
        <c:auto val="1"/>
        <c:lblAlgn val="ctr"/>
        <c:lblOffset val="100"/>
        <c:noMultiLvlLbl val="0"/>
      </c:catAx>
      <c:valAx>
        <c:axId val="1820083823"/>
        <c:scaling>
          <c:orientation val="minMax"/>
          <c:max val="45565"/>
          <c:min val="455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4783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551848</xdr:colOff>
      <xdr:row>2</xdr:row>
      <xdr:rowOff>63767</xdr:rowOff>
    </xdr:from>
    <xdr:to>
      <xdr:col>19</xdr:col>
      <xdr:colOff>141448</xdr:colOff>
      <xdr:row>22</xdr:row>
      <xdr:rowOff>94563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DAFB4-9A56-4F7B-A235-6B885D87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0.94061</cdr:y>
    </cdr:from>
    <cdr:to>
      <cdr:x>0.60508</cdr:x>
      <cdr:y>0.9941</cdr:y>
    </cdr:to>
    <cdr:grpSp>
      <cdr:nvGrpSpPr>
        <cdr:cNvPr id="9" name="Agrupar 8">
          <a:extLst xmlns:a="http://schemas.openxmlformats.org/drawingml/2006/main">
            <a:ext uri="{FF2B5EF4-FFF2-40B4-BE49-F238E27FC236}">
              <a16:creationId xmlns:a16="http://schemas.microsoft.com/office/drawing/2014/main" id="{E2DAEF11-EEE0-C32D-27A6-961582B17E3F}"/>
            </a:ext>
          </a:extLst>
        </cdr:cNvPr>
        <cdr:cNvGrpSpPr/>
      </cdr:nvGrpSpPr>
      <cdr:grpSpPr>
        <a:xfrm xmlns:a="http://schemas.openxmlformats.org/drawingml/2006/main">
          <a:off x="4404310" y="3469342"/>
          <a:ext cx="1986787" cy="197292"/>
          <a:chOff x="4145280" y="3423621"/>
          <a:chExt cx="1986701" cy="197284"/>
        </a:xfrm>
      </cdr:grpSpPr>
      <cdr:grpSp>
        <cdr:nvGrpSpPr>
          <cdr:cNvPr id="7" name="Agrupar 6">
            <a:extLst xmlns:a="http://schemas.openxmlformats.org/drawingml/2006/main">
              <a:ext uri="{FF2B5EF4-FFF2-40B4-BE49-F238E27FC236}">
                <a16:creationId xmlns:a16="http://schemas.microsoft.com/office/drawing/2014/main" id="{47486246-7A2B-3CE9-5058-D9CEC69813BA}"/>
              </a:ext>
            </a:extLst>
          </cdr:cNvPr>
          <cdr:cNvGrpSpPr/>
        </cdr:nvGrpSpPr>
        <cdr:grpSpPr>
          <a:xfrm xmlns:a="http://schemas.openxmlformats.org/drawingml/2006/main">
            <a:off x="4145280" y="3423621"/>
            <a:ext cx="889421" cy="197284"/>
            <a:chOff x="4145280" y="3423621"/>
            <a:chExt cx="889421" cy="197284"/>
          </a:xfrm>
        </cdr:grpSpPr>
        <cdr:sp macro="" textlink="">
          <cdr:nvSpPr>
            <cdr:cNvPr id="2" name="Retângulo: Cantos Arredondados 1">
              <a:extLst xmlns:a="http://schemas.openxmlformats.org/drawingml/2006/main">
                <a:ext uri="{FF2B5EF4-FFF2-40B4-BE49-F238E27FC236}">
                  <a16:creationId xmlns:a16="http://schemas.microsoft.com/office/drawing/2014/main" id="{C8B07F78-E200-5459-234E-8DF936FA06B6}"/>
                </a:ext>
              </a:extLst>
            </cdr:cNvPr>
            <cdr:cNvSpPr/>
          </cdr:nvSpPr>
          <cdr:spPr>
            <a:xfrm xmlns:a="http://schemas.openxmlformats.org/drawingml/2006/main">
              <a:off x="4145280" y="3506312"/>
              <a:ext cx="76200" cy="76167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4" name="CaixaDeTexto 3">
              <a:extLst xmlns:a="http://schemas.openxmlformats.org/drawingml/2006/main">
                <a:ext uri="{FF2B5EF4-FFF2-40B4-BE49-F238E27FC236}">
                  <a16:creationId xmlns:a16="http://schemas.microsoft.com/office/drawing/2014/main" id="{C5E8F3E3-17E5-23C3-F0FB-C2047954878B}"/>
                </a:ext>
              </a:extLst>
            </cdr:cNvPr>
            <cdr:cNvSpPr txBox="1"/>
          </cdr:nvSpPr>
          <cdr:spPr>
            <a:xfrm xmlns:a="http://schemas.openxmlformats.org/drawingml/2006/main">
              <a:off x="4216764" y="3423621"/>
              <a:ext cx="817937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Concluído</a:t>
              </a:r>
            </a:p>
          </cdr:txBody>
        </cdr:sp>
      </cdr:grpSp>
      <cdr:grpSp>
        <cdr:nvGrpSpPr>
          <cdr:cNvPr id="8" name="Agrupar 7">
            <a:extLst xmlns:a="http://schemas.openxmlformats.org/drawingml/2006/main">
              <a:ext uri="{FF2B5EF4-FFF2-40B4-BE49-F238E27FC236}">
                <a16:creationId xmlns:a16="http://schemas.microsoft.com/office/drawing/2014/main" id="{7442F140-AA18-A82E-3C58-6AA0059BBF0B}"/>
              </a:ext>
            </a:extLst>
          </cdr:cNvPr>
          <cdr:cNvGrpSpPr/>
        </cdr:nvGrpSpPr>
        <cdr:grpSpPr>
          <a:xfrm xmlns:a="http://schemas.openxmlformats.org/drawingml/2006/main">
            <a:off x="5114453" y="3423621"/>
            <a:ext cx="1017528" cy="197284"/>
            <a:chOff x="5114453" y="3423621"/>
            <a:chExt cx="1017528" cy="197284"/>
          </a:xfrm>
        </cdr:grpSpPr>
        <cdr:sp macro="" textlink="">
          <cdr:nvSpPr>
            <cdr:cNvPr id="3" name="Retângulo: Cantos Arredondados 2">
              <a:extLst xmlns:a="http://schemas.openxmlformats.org/drawingml/2006/main">
                <a:ext uri="{FF2B5EF4-FFF2-40B4-BE49-F238E27FC236}">
                  <a16:creationId xmlns:a16="http://schemas.microsoft.com/office/drawing/2014/main" id="{FC746709-8D00-C9F2-04B2-D8BFB9E4D2BA}"/>
                </a:ext>
              </a:extLst>
            </cdr:cNvPr>
            <cdr:cNvSpPr/>
          </cdr:nvSpPr>
          <cdr:spPr>
            <a:xfrm xmlns:a="http://schemas.openxmlformats.org/drawingml/2006/main">
              <a:off x="5114453" y="3506311"/>
              <a:ext cx="76200" cy="7616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bg1">
                <a:lumMod val="95000"/>
              </a:schemeClr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5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1091D733-EF50-C8B6-E070-0D9DA5443D9A}"/>
                </a:ext>
              </a:extLst>
            </cdr:cNvPr>
            <cdr:cNvSpPr txBox="1"/>
          </cdr:nvSpPr>
          <cdr:spPr>
            <a:xfrm xmlns:a="http://schemas.openxmlformats.org/drawingml/2006/main">
              <a:off x="5200832" y="3423621"/>
              <a:ext cx="931149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Não iniciado</a:t>
              </a:r>
            </a:p>
          </cdr:txBody>
        </cdr:sp>
      </cdr:grp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sende" refreshedDate="45565.573805555556" createdVersion="8" refreshedVersion="8" minRefreshableVersion="3" recordCount="8" xr:uid="{8A3E0842-8E5A-489C-BFB1-EDEEAC84A9EE}">
  <cacheSource type="worksheet">
    <worksheetSource name="Tabela4"/>
  </cacheSource>
  <cacheFields count="17">
    <cacheField name="ID Tarefa" numFmtId="0">
      <sharedItems containsSemiMixedTypes="0" containsString="0" containsNumber="1" containsInteger="1" minValue="1" maxValue="8"/>
    </cacheField>
    <cacheField name="Nome da Tarefa" numFmtId="0">
      <sharedItems count="30">
        <s v="Challenge"/>
        <s v="Data Sourcing"/>
        <s v="Project Details"/>
        <s v="Data Processing"/>
        <s v="Exploratory Data Analysis (EDA)"/>
        <s v="Model Selection"/>
        <s v="Model Training"/>
        <s v="Deployment"/>
        <s v="Feature Engineering" u="1"/>
        <s v="Models Selection" u="1"/>
        <s v="Models Training" u="1"/>
        <s v="Models Evaluation" u="1"/>
        <s v="Data Cleaning" u="1"/>
        <s v="vdfvd" u="1"/>
        <s v="Levantamento" u="1"/>
        <s v="Design" u="1"/>
        <s v="Desenvolvimento" u="1"/>
        <s v="Testes" u="1"/>
        <s v="Implantação" u="1"/>
        <s v="Treinamento" u="1"/>
        <s v="Encerramento" u="1"/>
        <s v="Revisão Final" u="1"/>
        <s v="Documentação" u="1"/>
        <s v="Feedback e Melhorias" u="1"/>
        <s v="Plano de Marketing" u="1"/>
        <s v="Revisão Final de Projeto" u="1"/>
        <s v="Entrega Final do Projeto" u="1"/>
        <s v="Inicialização" u="1"/>
        <s v="Finalização" u="1"/>
        <s v="vfdvd" u="1"/>
      </sharedItems>
    </cacheField>
    <cacheField name="Descrição da Tarefa" numFmtId="0">
      <sharedItems/>
    </cacheField>
    <cacheField name="Responsável" numFmtId="0">
      <sharedItems/>
    </cacheField>
    <cacheField name="Data de Início Prevista" numFmtId="14">
      <sharedItems containsSemiMixedTypes="0" containsNonDate="0" containsDate="1" containsString="0" minDate="2024-04-01T00:00:00" maxDate="2024-10-16T00:00:00" count="36">
        <d v="2024-09-01T00:00:00"/>
        <d v="2024-09-03T00:00:00"/>
        <d v="2024-09-06T00:00:00"/>
        <d v="2024-09-08T00:00:00"/>
        <d v="2024-09-11T00:00:00"/>
        <d v="2024-09-14T00:00:00"/>
        <d v="2024-09-21T00:00:00"/>
        <d v="2024-09-28T00:00:00"/>
        <d v="2024-09-10T00:00:00" u="1"/>
        <d v="2024-09-12T00:00:00" u="1"/>
        <d v="2024-09-18T00:00:00" u="1"/>
        <d v="2024-09-26T00:00:00" u="1"/>
        <d v="2024-09-07T00:00:00" u="1"/>
        <d v="2024-09-13T00:00:00" u="1"/>
        <d v="2024-09-15T00:00:00" u="1"/>
        <d v="2024-09-19T00:00:00" u="1"/>
        <d v="2024-09-22T00:00:00" u="1"/>
        <d v="2024-09-27T00:00:00" u="1"/>
        <d v="2024-09-29T00:00:00" u="1"/>
        <d v="2024-09-04T00:00:00" u="1"/>
        <d v="2024-09-24T00:00:00" u="1"/>
        <d v="2024-09-30T00:00:00" u="1"/>
        <d v="2024-07-16T00:00:00" u="1"/>
        <d v="2024-07-26T00:00:00" u="1"/>
        <d v="2024-08-06T00:00:00" u="1"/>
        <d v="2024-08-11T00:00:00" u="1"/>
        <d v="2024-08-16T00:00:00" u="1"/>
        <d v="2024-04-21T00:00:00" u="1"/>
        <d v="2024-05-11T00:00:00" u="1"/>
        <d v="2024-07-01T00:00:00" u="1"/>
        <d v="2024-04-01T00:00:00" u="1"/>
        <d v="2024-04-06T00:00:00" u="1"/>
        <d v="2024-08-26T00:00:00" u="1"/>
        <d v="2024-10-06T00:00:00" u="1"/>
        <d v="2024-10-11T00:00:00" u="1"/>
        <d v="2024-10-15T00:00:00" u="1"/>
      </sharedItems>
      <fieldGroup par="10"/>
    </cacheField>
    <cacheField name="Data de Término Prevista" numFmtId="14">
      <sharedItems containsSemiMixedTypes="0" containsNonDate="0" containsDate="1" containsString="0" minDate="2024-09-03T00:00:00" maxDate="2024-10-01T00:00:00"/>
    </cacheField>
    <cacheField name="Duração Estimada (dias)" numFmtId="0">
      <sharedItems containsSemiMixedTypes="0" containsString="0" containsNumber="1" containsInteger="1" minValue="2" maxValue="7"/>
    </cacheField>
    <cacheField name="% de Conclusão" numFmtId="9">
      <sharedItems containsSemiMixedTypes="0" containsString="0" containsNumber="1" containsInteger="1" minValue="1" maxValue="1"/>
    </cacheField>
    <cacheField name="Status" numFmtId="0">
      <sharedItems/>
    </cacheField>
    <cacheField name="Dias (Data de Início Prevista)" numFmtId="0" databaseField="0">
      <fieldGroup base="4">
        <rangePr groupBy="days" startDate="2024-09-01T00:00:00" endDate="2024-09-29T00:00:00"/>
        <groupItems count="368">
          <s v="&lt;01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09/2024"/>
        </groupItems>
      </fieldGroup>
    </cacheField>
    <cacheField name="Meses (Data de Início Prevista)" numFmtId="0" databaseField="0">
      <fieldGroup base="4">
        <rangePr groupBy="months" startDate="2024-09-01T00:00:00" endDate="2024-09-29T00:00:00"/>
        <groupItems count="14">
          <s v="&lt;01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9/2024"/>
        </groupItems>
      </fieldGroup>
    </cacheField>
    <cacheField name="DATA REALIZADA" numFmtId="0" formula="IF(AND('Data de Início Prevista'&lt;DATA,'Data de Término Prevista'&lt;=DATA),'Data de Início Prevista',#N/A)" databaseField="0"/>
    <cacheField name="DURAÇÃO REALIZADA" numFmtId="0" formula="IF(AND('Data de Início Prevista'&lt;DATA,'Data de Término Prevista'&lt;=DATA),'Duração Estimada (dias)',#N/A)" databaseField="0"/>
    <cacheField name="DATA PREVISTA" numFmtId="0" formula="IF('Data de Término Prevista'&gt;DATA,'Data de Início Prevista',#N/A)" databaseField="0"/>
    <cacheField name="DURAÇÃO PREVISTA" numFmtId="0" formula="IF('Data de Término Prevista'&gt;DATA,'Duração Estimada (dias)',#N/A)" databaseField="0"/>
    <cacheField name="APOIO VALORES MENSAIS" numFmtId="0" formula="#NAME?" databaseField="0"/>
    <cacheField name="DATA" numFmtId="0" formula=" DATE(2024,10,1)" databaseField="0"/>
  </cacheFields>
  <extLst>
    <ext xmlns:x14="http://schemas.microsoft.com/office/spreadsheetml/2009/9/main" uri="{725AE2AE-9491-48be-B2B4-4EB974FC3084}">
      <x14:pivotCacheDefinition pivotCacheId="17500451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s v="Definição do Desafio"/>
    <s v="Cientista de Dados"/>
    <x v="0"/>
    <d v="2024-09-03T00:00:00"/>
    <n v="2"/>
    <n v="1"/>
    <s v="Concluído"/>
  </r>
  <r>
    <n v="2"/>
    <x v="1"/>
    <s v="Obtenção dos Dados"/>
    <s v="Cientista de Dados"/>
    <x v="1"/>
    <d v="2024-09-06T00:00:00"/>
    <n v="3"/>
    <n v="1"/>
    <s v="Concluído"/>
  </r>
  <r>
    <n v="3"/>
    <x v="2"/>
    <s v="Detalhamento do Projeto"/>
    <s v="Cientista de Dados"/>
    <x v="2"/>
    <d v="2024-09-08T00:00:00"/>
    <n v="2"/>
    <n v="1"/>
    <s v="Concluído"/>
  </r>
  <r>
    <n v="4"/>
    <x v="3"/>
    <s v="Tratamento dos Dados"/>
    <s v="Cientista de Dados"/>
    <x v="3"/>
    <d v="2024-09-11T00:00:00"/>
    <n v="3"/>
    <n v="1"/>
    <s v="Concluído"/>
  </r>
  <r>
    <n v="5"/>
    <x v="4"/>
    <s v="Análise Exploratória"/>
    <s v="Cientista de Dados"/>
    <x v="4"/>
    <d v="2024-09-14T00:00:00"/>
    <n v="3"/>
    <n v="1"/>
    <s v="Concluído"/>
  </r>
  <r>
    <n v="6"/>
    <x v="5"/>
    <s v="Seleção do Modelo"/>
    <s v="Cientista de Dados"/>
    <x v="5"/>
    <d v="2024-09-21T00:00:00"/>
    <n v="7"/>
    <n v="1"/>
    <s v="Concluído"/>
  </r>
  <r>
    <n v="7"/>
    <x v="6"/>
    <s v="Treinamento do Modelo"/>
    <s v="Cientista de Dados"/>
    <x v="6"/>
    <d v="2024-09-28T00:00:00"/>
    <n v="7"/>
    <n v="1"/>
    <s v="Concluído"/>
  </r>
  <r>
    <n v="8"/>
    <x v="7"/>
    <s v="Deploy em Produção"/>
    <s v="Cientista de Dados"/>
    <x v="7"/>
    <d v="2024-09-30T00:00:00"/>
    <n v="2"/>
    <n v="1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7DE2-1DBA-4008-9A82-BBC123A3CF4C}" name="Tabela dinâmica5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9">
  <location ref="A2:E10" firstHeaderRow="0" firstDataRow="1" firstDataCol="1"/>
  <pivotFields count="17">
    <pivotField showAll="0"/>
    <pivotField axis="axisRow" showAll="0">
      <items count="31">
        <item m="1" x="16"/>
        <item m="1" x="15"/>
        <item m="1" x="22"/>
        <item m="1" x="20"/>
        <item m="1" x="26"/>
        <item m="1" x="23"/>
        <item m="1" x="18"/>
        <item m="1" x="27"/>
        <item m="1" x="14"/>
        <item m="1" x="24"/>
        <item m="1" x="21"/>
        <item m="1" x="25"/>
        <item m="1" x="17"/>
        <item m="1" x="19"/>
        <item m="1" x="28"/>
        <item m="1" x="29"/>
        <item x="0"/>
        <item x="1"/>
        <item x="2"/>
        <item m="1" x="12"/>
        <item x="3"/>
        <item x="4"/>
        <item m="1" x="8"/>
        <item m="1" x="9"/>
        <item m="1" x="10"/>
        <item m="1" x="11"/>
        <item m="1" x="13"/>
        <item x="5"/>
        <item x="6"/>
        <item x="7"/>
        <item t="default"/>
      </items>
    </pivotField>
    <pivotField showAll="0"/>
    <pivotField showAll="0"/>
    <pivotField numFmtId="14" showAll="0">
      <items count="37">
        <item m="1" x="30"/>
        <item m="1" x="31"/>
        <item m="1" x="27"/>
        <item m="1" x="28"/>
        <item m="1" x="29"/>
        <item m="1" x="22"/>
        <item m="1" x="23"/>
        <item m="1" x="24"/>
        <item m="1" x="25"/>
        <item m="1" x="26"/>
        <item m="1" x="32"/>
        <item x="2"/>
        <item m="1" x="33"/>
        <item m="1" x="34"/>
        <item m="1" x="35"/>
        <item x="0"/>
        <item m="1" x="19"/>
        <item m="1" x="12"/>
        <item x="4"/>
        <item m="1" x="9"/>
        <item m="1" x="14"/>
        <item m="1" x="15"/>
        <item m="1" x="20"/>
        <item m="1" x="18"/>
        <item m="1" x="21"/>
        <item m="1" x="13"/>
        <item m="1" x="17"/>
        <item m="1" x="16"/>
        <item x="1"/>
        <item m="1" x="8"/>
        <item x="5"/>
        <item m="1" x="10"/>
        <item x="6"/>
        <item m="1" x="11"/>
        <item x="7"/>
        <item x="3"/>
        <item t="default"/>
      </items>
    </pivotField>
    <pivotField numFmtId="14" showAll="0"/>
    <pivotField showAll="0"/>
    <pivotField numFmtId="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 v="16"/>
    </i>
    <i>
      <x v="17"/>
    </i>
    <i>
      <x v="18"/>
    </i>
    <i>
      <x v="20"/>
    </i>
    <i>
      <x v="21"/>
    </i>
    <i>
      <x v="27"/>
    </i>
    <i>
      <x v="28"/>
    </i>
    <i>
      <x v="2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DATA REALIZADA" fld="11" baseField="0" baseItem="0" numFmtId="164"/>
    <dataField name="Soma de DURAÇÃO REALIZADA" fld="12" baseField="0" baseItem="0"/>
    <dataField name="Soma de DATA PREVISTA" fld="13" baseField="0" baseItem="0" numFmtId="14"/>
    <dataField name="Soma de DURAÇÃO PREVISTA" fld="14" baseField="0" baseItem="0"/>
  </dataFields>
  <formats count="5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24A6B-A8B2-469F-A313-19894821C85F}" name="Tabela4" displayName="Tabela4" ref="A1:I9" totalsRowShown="0" headerRowDxfId="30" dataDxfId="29">
  <autoFilter ref="A1:I9" xr:uid="{DA424A6B-A8B2-469F-A313-19894821C85F}"/>
  <tableColumns count="9">
    <tableColumn id="1" xr3:uid="{4935668C-20D6-4C22-879A-3659A8472489}" name="ID Tarefa" dataDxfId="28">
      <calculatedColumnFormula>ROW()-1</calculatedColumnFormula>
    </tableColumn>
    <tableColumn id="2" xr3:uid="{E5AC6DCD-2443-40D5-B1A6-0A271666E5FF}" name="Nome da Tarefa" dataDxfId="27"/>
    <tableColumn id="3" xr3:uid="{B241719C-F57F-47B5-A51F-A3BC561CE106}" name="Descrição da Tarefa" dataDxfId="26"/>
    <tableColumn id="4" xr3:uid="{14F0C3FA-44D0-46F8-8AE3-F91974A2ABBD}" name="Responsável" dataDxfId="25"/>
    <tableColumn id="5" xr3:uid="{AC92E2DC-DD13-4ED1-A800-0D7BC6D22FEC}" name="Data de Início Prevista" dataDxfId="24"/>
    <tableColumn id="6" xr3:uid="{EC9E00E2-887E-410C-BA83-944AEDDAFBEB}" name="Data de Término Prevista" dataDxfId="23"/>
    <tableColumn id="7" xr3:uid="{A18BD8B9-8163-48BB-A9DB-6C81D8B727BA}" name="Duração Estimada (dias)" dataDxfId="22">
      <calculatedColumnFormula>Tabela4[[#This Row],[Data de Término Prevista]]-Tabela4[[#This Row],[Data de Início Prevista]]</calculatedColumnFormula>
    </tableColumn>
    <tableColumn id="8" xr3:uid="{013ED01F-B4C2-405A-8C9D-AF38C61E4A03}" name="% de Conclusão" dataDxfId="21" dataCellStyle="Porcentagem">
      <calculatedColumnFormula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calculatedColumnFormula>
    </tableColumn>
    <tableColumn id="9" xr3:uid="{3B969088-A833-4A54-91FC-BCBCD8D77079}" name="Status" dataDxfId="20">
      <calculatedColumnFormula>IF(Tabela4[[#This Row],[% de Conclusão]]=1,"Concluído",
IF(Tabela4[[#This Row],[% de Conclusão]]=0,"Não iniciado",
IF(Tabela4[[#This Row],[% de Conclusão]]&lt;1,"Em andamento")))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97D-2BA9-4AFB-B32C-FFE2506EB2F2}">
  <sheetPr codeName="Planilha1"/>
  <dimension ref="A1:L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109375" style="1" customWidth="1"/>
    <col min="2" max="2" width="31.5546875" style="1" customWidth="1"/>
    <col min="3" max="3" width="29.44140625" style="1" customWidth="1"/>
    <col min="4" max="4" width="15.109375" style="1" customWidth="1"/>
    <col min="5" max="5" width="13.6640625" style="1" customWidth="1"/>
    <col min="6" max="6" width="14.44140625" style="1" customWidth="1"/>
    <col min="7" max="7" width="16" style="1" customWidth="1"/>
    <col min="8" max="8" width="12.5546875" style="3" customWidth="1"/>
    <col min="9" max="9" width="14.77734375" style="1" customWidth="1"/>
    <col min="10" max="11" width="8.88671875" style="1"/>
    <col min="12" max="12" width="10.33203125" style="1" bestFit="1" customWidth="1"/>
    <col min="13" max="16384" width="8.88671875" style="1"/>
  </cols>
  <sheetData>
    <row r="1" spans="1:12" ht="33.6" customHeight="1" x14ac:dyDescent="0.3">
      <c r="A1" s="4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4" t="s">
        <v>8</v>
      </c>
      <c r="H1" s="5" t="s">
        <v>5</v>
      </c>
      <c r="I1" s="4" t="s">
        <v>7</v>
      </c>
      <c r="K1" s="12" t="s">
        <v>27</v>
      </c>
      <c r="L1" s="10">
        <v>45566</v>
      </c>
    </row>
    <row r="2" spans="1:12" ht="28.8" x14ac:dyDescent="0.3">
      <c r="A2" s="1">
        <f t="shared" ref="A2:A9" si="0">ROW()-1</f>
        <v>1</v>
      </c>
      <c r="B2" s="1" t="s">
        <v>14</v>
      </c>
      <c r="C2" s="1" t="s">
        <v>20</v>
      </c>
      <c r="D2" s="1" t="s">
        <v>26</v>
      </c>
      <c r="E2" s="2">
        <v>45536</v>
      </c>
      <c r="F2" s="2">
        <v>45538</v>
      </c>
      <c r="G2" s="1">
        <f>Tabela4[[#This Row],[Data de Término Prevista]]-Tabela4[[#This Row],[Data de Início Prevista]]</f>
        <v>2</v>
      </c>
      <c r="H2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2" s="1" t="str">
        <f>IF(Tabela4[[#This Row],[% de Conclusão]]=1,"Concluído",
IF(Tabela4[[#This Row],[% de Conclusão]]=0,"Não iniciado",
IF(Tabela4[[#This Row],[% de Conclusão]]&lt;1,"Em andamento")))</f>
        <v>Concluído</v>
      </c>
    </row>
    <row r="3" spans="1:12" ht="28.8" x14ac:dyDescent="0.3">
      <c r="A3" s="1">
        <f t="shared" si="0"/>
        <v>2</v>
      </c>
      <c r="B3" s="1" t="s">
        <v>17</v>
      </c>
      <c r="C3" s="1" t="s">
        <v>22</v>
      </c>
      <c r="D3" s="1" t="s">
        <v>26</v>
      </c>
      <c r="E3" s="2">
        <v>45538</v>
      </c>
      <c r="F3" s="2">
        <v>45541</v>
      </c>
      <c r="G3" s="1">
        <f>Tabela4[[#This Row],[Data de Término Prevista]]-Tabela4[[#This Row],[Data de Início Prevista]]</f>
        <v>3</v>
      </c>
      <c r="H3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3" s="1" t="str">
        <f>IF(Tabela4[[#This Row],[% de Conclusão]]=1,"Concluído",
IF(Tabela4[[#This Row],[% de Conclusão]]=0,"Não iniciado",
IF(Tabela4[[#This Row],[% de Conclusão]]&lt;1,"Em andamento")))</f>
        <v>Concluído</v>
      </c>
    </row>
    <row r="4" spans="1:12" ht="28.8" x14ac:dyDescent="0.3">
      <c r="A4" s="1">
        <f t="shared" si="0"/>
        <v>3</v>
      </c>
      <c r="B4" s="14" t="s">
        <v>16</v>
      </c>
      <c r="C4" s="14" t="s">
        <v>21</v>
      </c>
      <c r="D4" s="1" t="s">
        <v>26</v>
      </c>
      <c r="E4" s="2">
        <v>45541</v>
      </c>
      <c r="F4" s="2">
        <v>45543</v>
      </c>
      <c r="G4" s="1">
        <f>Tabela4[[#This Row],[Data de Término Prevista]]-Tabela4[[#This Row],[Data de Início Prevista]]</f>
        <v>2</v>
      </c>
      <c r="H4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4" s="1" t="str">
        <f>IF(Tabela4[[#This Row],[% de Conclusão]]=1,"Concluído",
IF(Tabela4[[#This Row],[% de Conclusão]]=0,"Não iniciado",
IF(Tabela4[[#This Row],[% de Conclusão]]&lt;1,"Em andamento")))</f>
        <v>Concluído</v>
      </c>
    </row>
    <row r="5" spans="1:12" ht="28.8" x14ac:dyDescent="0.3">
      <c r="A5" s="1">
        <f t="shared" si="0"/>
        <v>4</v>
      </c>
      <c r="B5" s="1" t="s">
        <v>29</v>
      </c>
      <c r="C5" s="1" t="s">
        <v>23</v>
      </c>
      <c r="D5" s="1" t="s">
        <v>26</v>
      </c>
      <c r="E5" s="2">
        <v>45543</v>
      </c>
      <c r="F5" s="2">
        <v>45546</v>
      </c>
      <c r="G5" s="1">
        <f>Tabela4[[#This Row],[Data de Término Prevista]]-Tabela4[[#This Row],[Data de Início Prevista]]</f>
        <v>3</v>
      </c>
      <c r="H5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5" s="1" t="str">
        <f>IF(Tabela4[[#This Row],[% de Conclusão]]=1,"Concluído",
IF(Tabela4[[#This Row],[% de Conclusão]]=0,"Não iniciado",
IF(Tabela4[[#This Row],[% de Conclusão]]&lt;1,"Em andamento")))</f>
        <v>Concluído</v>
      </c>
    </row>
    <row r="6" spans="1:12" ht="28.8" x14ac:dyDescent="0.3">
      <c r="A6" s="1">
        <f t="shared" si="0"/>
        <v>5</v>
      </c>
      <c r="B6" s="1" t="s">
        <v>18</v>
      </c>
      <c r="C6" s="1" t="s">
        <v>24</v>
      </c>
      <c r="D6" s="1" t="s">
        <v>26</v>
      </c>
      <c r="E6" s="2">
        <v>45546</v>
      </c>
      <c r="F6" s="2">
        <v>45549</v>
      </c>
      <c r="G6" s="1">
        <f>Tabela4[[#This Row],[Data de Término Prevista]]-Tabela4[[#This Row],[Data de Início Prevista]]</f>
        <v>3</v>
      </c>
      <c r="H6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6" s="1" t="str">
        <f>IF(Tabela4[[#This Row],[% de Conclusão]]=1,"Concluído",
IF(Tabela4[[#This Row],[% de Conclusão]]=0,"Não iniciado",
IF(Tabela4[[#This Row],[% de Conclusão]]&lt;1,"Em andamento")))</f>
        <v>Concluído</v>
      </c>
    </row>
    <row r="7" spans="1:12" ht="28.8" x14ac:dyDescent="0.3">
      <c r="A7" s="1">
        <f t="shared" si="0"/>
        <v>6</v>
      </c>
      <c r="B7" s="1" t="s">
        <v>30</v>
      </c>
      <c r="C7" s="1" t="s">
        <v>32</v>
      </c>
      <c r="D7" s="1" t="s">
        <v>26</v>
      </c>
      <c r="E7" s="2">
        <v>45549</v>
      </c>
      <c r="F7" s="2">
        <v>45556</v>
      </c>
      <c r="G7" s="1">
        <f>Tabela4[[#This Row],[Data de Término Prevista]]-Tabela4[[#This Row],[Data de Início Prevista]]</f>
        <v>7</v>
      </c>
      <c r="H7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7" s="1" t="str">
        <f>IF(Tabela4[[#This Row],[% de Conclusão]]=1,"Concluído",
IF(Tabela4[[#This Row],[% de Conclusão]]=0,"Não iniciado",
IF(Tabela4[[#This Row],[% de Conclusão]]&lt;1,"Em andamento")))</f>
        <v>Concluído</v>
      </c>
    </row>
    <row r="8" spans="1:12" ht="28.8" x14ac:dyDescent="0.3">
      <c r="A8" s="1">
        <f t="shared" si="0"/>
        <v>7</v>
      </c>
      <c r="B8" s="1" t="s">
        <v>31</v>
      </c>
      <c r="C8" s="1" t="s">
        <v>33</v>
      </c>
      <c r="D8" s="1" t="s">
        <v>26</v>
      </c>
      <c r="E8" s="2">
        <v>45556</v>
      </c>
      <c r="F8" s="2">
        <v>45563</v>
      </c>
      <c r="G8" s="1">
        <f>Tabela4[[#This Row],[Data de Término Prevista]]-Tabela4[[#This Row],[Data de Início Prevista]]</f>
        <v>7</v>
      </c>
      <c r="H8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8" s="1" t="str">
        <f>IF(Tabela4[[#This Row],[% de Conclusão]]=1,"Concluído",
IF(Tabela4[[#This Row],[% de Conclusão]]=0,"Não iniciado",
IF(Tabela4[[#This Row],[% de Conclusão]]&lt;1,"Em andamento")))</f>
        <v>Concluído</v>
      </c>
    </row>
    <row r="9" spans="1:12" ht="28.8" x14ac:dyDescent="0.3">
      <c r="A9" s="1">
        <f t="shared" si="0"/>
        <v>8</v>
      </c>
      <c r="B9" s="1" t="s">
        <v>19</v>
      </c>
      <c r="C9" s="1" t="s">
        <v>25</v>
      </c>
      <c r="D9" s="1" t="s">
        <v>26</v>
      </c>
      <c r="E9" s="2">
        <v>45563</v>
      </c>
      <c r="F9" s="2">
        <v>45565</v>
      </c>
      <c r="G9" s="1">
        <f>Tabela4[[#This Row],[Data de Término Prevista]]-Tabela4[[#This Row],[Data de Início Prevista]]</f>
        <v>2</v>
      </c>
      <c r="H9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9" s="1" t="str">
        <f>IF(Tabela4[[#This Row],[% de Conclusão]]=1,"Concluído",
IF(Tabela4[[#This Row],[% de Conclusão]]=0,"Não iniciado",
IF(Tabela4[[#This Row],[% de Conclusão]]&lt;1,"Em andamento")))</f>
        <v>Concluído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1BD-BF09-4934-A5D6-64FFBD473F58}">
  <sheetPr codeName="Planilha2"/>
  <dimension ref="A1:E17"/>
  <sheetViews>
    <sheetView showGridLines="0" workbookViewId="0">
      <selection activeCell="A13" sqref="A13"/>
    </sheetView>
  </sheetViews>
  <sheetFormatPr defaultRowHeight="14.4" x14ac:dyDescent="0.3"/>
  <cols>
    <col min="1" max="1" width="26.109375" bestFit="1" customWidth="1"/>
    <col min="2" max="2" width="22.6640625" style="8" bestFit="1" customWidth="1"/>
    <col min="3" max="3" width="26.77734375" style="8" bestFit="1" customWidth="1"/>
    <col min="4" max="4" width="21.5546875" style="8" bestFit="1" customWidth="1"/>
    <col min="5" max="5" width="25.6640625" style="8" bestFit="1" customWidth="1"/>
    <col min="6" max="6" width="27.44140625" bestFit="1" customWidth="1"/>
    <col min="7" max="7" width="12.88671875" bestFit="1" customWidth="1"/>
    <col min="8" max="8" width="24" bestFit="1" customWidth="1"/>
  </cols>
  <sheetData>
    <row r="1" spans="1:5" x14ac:dyDescent="0.3">
      <c r="A1" t="s">
        <v>15</v>
      </c>
      <c r="B1" s="7"/>
      <c r="C1" s="9"/>
    </row>
    <row r="2" spans="1:5" x14ac:dyDescent="0.3">
      <c r="A2" s="6" t="s">
        <v>9</v>
      </c>
      <c r="B2" s="8" t="s">
        <v>10</v>
      </c>
      <c r="C2" s="8" t="s">
        <v>11</v>
      </c>
      <c r="D2" t="s">
        <v>12</v>
      </c>
      <c r="E2" t="s">
        <v>13</v>
      </c>
    </row>
    <row r="3" spans="1:5" x14ac:dyDescent="0.3">
      <c r="A3" s="7" t="s">
        <v>14</v>
      </c>
      <c r="B3" s="13">
        <v>45536</v>
      </c>
      <c r="C3" s="15">
        <v>2</v>
      </c>
      <c r="D3" s="9" t="e">
        <v>#N/A</v>
      </c>
      <c r="E3" s="15" t="e">
        <v>#N/A</v>
      </c>
    </row>
    <row r="4" spans="1:5" x14ac:dyDescent="0.3">
      <c r="A4" s="7" t="s">
        <v>17</v>
      </c>
      <c r="B4" s="13">
        <v>45538</v>
      </c>
      <c r="C4" s="15">
        <v>3</v>
      </c>
      <c r="D4" s="9" t="e">
        <v>#N/A</v>
      </c>
      <c r="E4" s="15" t="e">
        <v>#N/A</v>
      </c>
    </row>
    <row r="5" spans="1:5" x14ac:dyDescent="0.3">
      <c r="A5" s="7" t="s">
        <v>16</v>
      </c>
      <c r="B5" s="13">
        <v>45541</v>
      </c>
      <c r="C5" s="15">
        <v>2</v>
      </c>
      <c r="D5" s="9" t="e">
        <v>#N/A</v>
      </c>
      <c r="E5" s="15" t="e">
        <v>#N/A</v>
      </c>
    </row>
    <row r="6" spans="1:5" x14ac:dyDescent="0.3">
      <c r="A6" s="7" t="s">
        <v>29</v>
      </c>
      <c r="B6" s="13">
        <v>45543</v>
      </c>
      <c r="C6" s="15">
        <v>3</v>
      </c>
      <c r="D6" s="9" t="e">
        <v>#N/A</v>
      </c>
      <c r="E6" s="15" t="e">
        <v>#N/A</v>
      </c>
    </row>
    <row r="7" spans="1:5" x14ac:dyDescent="0.3">
      <c r="A7" s="7" t="s">
        <v>18</v>
      </c>
      <c r="B7" s="13">
        <v>45546</v>
      </c>
      <c r="C7" s="15">
        <v>3</v>
      </c>
      <c r="D7" s="9" t="e">
        <v>#N/A</v>
      </c>
      <c r="E7" s="15" t="e">
        <v>#N/A</v>
      </c>
    </row>
    <row r="8" spans="1:5" x14ac:dyDescent="0.3">
      <c r="A8" s="7" t="s">
        <v>30</v>
      </c>
      <c r="B8" s="13">
        <v>45549</v>
      </c>
      <c r="C8" s="15">
        <v>7</v>
      </c>
      <c r="D8" s="9" t="e">
        <v>#N/A</v>
      </c>
      <c r="E8" s="15" t="e">
        <v>#N/A</v>
      </c>
    </row>
    <row r="9" spans="1:5" x14ac:dyDescent="0.3">
      <c r="A9" s="7" t="s">
        <v>31</v>
      </c>
      <c r="B9" s="13">
        <v>45556</v>
      </c>
      <c r="C9" s="15">
        <v>7</v>
      </c>
      <c r="D9" s="9" t="e">
        <v>#N/A</v>
      </c>
      <c r="E9" s="15" t="e">
        <v>#N/A</v>
      </c>
    </row>
    <row r="10" spans="1:5" x14ac:dyDescent="0.3">
      <c r="A10" s="7" t="s">
        <v>19</v>
      </c>
      <c r="B10" s="13">
        <v>45563</v>
      </c>
      <c r="C10" s="15">
        <v>2</v>
      </c>
      <c r="D10" s="9" t="e">
        <v>#N/A</v>
      </c>
      <c r="E10" s="15" t="e">
        <v>#N/A</v>
      </c>
    </row>
    <row r="11" spans="1:5" x14ac:dyDescent="0.3">
      <c r="B11"/>
      <c r="C11"/>
      <c r="D11"/>
      <c r="E11"/>
    </row>
    <row r="12" spans="1:5" x14ac:dyDescent="0.3">
      <c r="B12"/>
      <c r="C12"/>
      <c r="D12"/>
      <c r="E12"/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A15" s="7" t="s">
        <v>28</v>
      </c>
      <c r="B15"/>
      <c r="C15"/>
      <c r="D15"/>
      <c r="E15"/>
    </row>
    <row r="16" spans="1:5" x14ac:dyDescent="0.3">
      <c r="B16"/>
      <c r="C16"/>
      <c r="D16"/>
      <c r="E16"/>
    </row>
    <row r="17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D6E8-2ADF-4B5F-B3A0-54C8CBBF905C}">
  <sheetPr codeName="Planilha3"/>
  <dimension ref="A1"/>
  <sheetViews>
    <sheetView showGridLines="0" showRowColHeaders="0" tabSelected="1" zoomScaleNormal="100" workbookViewId="0">
      <selection activeCell="B5" sqref="B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Tasks</vt:lpstr>
      <vt:lpstr>Pivot Table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Resende</dc:creator>
  <cp:lastModifiedBy>Matheus Resende</cp:lastModifiedBy>
  <dcterms:created xsi:type="dcterms:W3CDTF">2024-04-14T14:15:59Z</dcterms:created>
  <dcterms:modified xsi:type="dcterms:W3CDTF">2024-09-30T16:46:31Z</dcterms:modified>
</cp:coreProperties>
</file>