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 updateLinks="never" hidePivotFieldList="1"/>
  <mc:AlternateContent xmlns:mc="http://schemas.openxmlformats.org/markup-compatibility/2006">
    <mc:Choice Requires="x15">
      <x15ac:absPath xmlns:x15ac="http://schemas.microsoft.com/office/spreadsheetml/2010/11/ac" url="https://banco365.sharepoint.com/sites/EscoladeRobWiki/Documentos Partilhados/Estudos/Estudos de Curadoria/Templates/"/>
    </mc:Choice>
  </mc:AlternateContent>
  <xr:revisionPtr revIDLastSave="0" documentId="8_{95EF0DB5-B53B-4C98-856F-2872E2C04F56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Dashboard" sheetId="4" r:id="rId1"/>
    <sheet name="Base de conversa" sheetId="10" r:id="rId2"/>
    <sheet name="Filtros" sheetId="8" state="hidden" r:id="rId3"/>
    <sheet name="Consolidado" sheetId="9" state="hidden" r:id="rId4"/>
  </sheets>
  <definedNames>
    <definedName name="_xlnm._FilterDatabase" localSheetId="1">'Base de conversa'!$A$1:$H$21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9" l="1"/>
  <c r="F19" i="9"/>
  <c r="F20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2" i="9"/>
  <c r="B27" i="9"/>
  <c r="B26" i="9"/>
  <c r="B25" i="9"/>
  <c r="B21" i="9"/>
  <c r="B20" i="9"/>
  <c r="B12" i="9"/>
  <c r="B13" i="9"/>
  <c r="B14" i="9"/>
  <c r="B15" i="9"/>
  <c r="B16" i="9"/>
  <c r="B17" i="9"/>
  <c r="B11" i="9"/>
  <c r="A5" i="9"/>
  <c r="A2" i="9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A8" i="9" l="1"/>
  <c r="B28" i="9"/>
  <c r="B22" i="9" l="1"/>
</calcChain>
</file>

<file path=xl/sharedStrings.xml><?xml version="1.0" encoding="utf-8"?>
<sst xmlns="http://schemas.openxmlformats.org/spreadsheetml/2006/main" count="262" uniqueCount="120">
  <si>
    <t>Legenda:</t>
  </si>
  <si>
    <t>(vazio)</t>
  </si>
  <si>
    <t>não analisado(s) o(s) atendimento(s)</t>
  </si>
  <si>
    <t>Tarefa da gecap 8 (origem):</t>
  </si>
  <si>
    <t>Tarefa da gecap 12 (resultado):</t>
  </si>
  <si>
    <t>PARECER</t>
  </si>
  <si>
    <t>Observação do curador</t>
  </si>
  <si>
    <r>
      <t xml:space="preserve">Correção técnica </t>
    </r>
    <r>
      <rPr>
        <i/>
        <sz val="14"/>
        <color theme="0"/>
        <rFont val="Segoe UI Semibold"/>
        <family val="2"/>
      </rPr>
      <t>(se houver)</t>
    </r>
    <r>
      <rPr>
        <sz val="14"/>
        <color theme="0"/>
        <rFont val="Segoe UI Semibold"/>
        <family val="2"/>
      </rPr>
      <t>:</t>
    </r>
  </si>
  <si>
    <t>Item / Hash / Conversa id</t>
  </si>
  <si>
    <t>Observação</t>
  </si>
  <si>
    <r>
      <t xml:space="preserve">Adequação de texto </t>
    </r>
    <r>
      <rPr>
        <i/>
        <sz val="14"/>
        <color theme="0"/>
        <rFont val="Segoe UI Semibold"/>
        <family val="2"/>
      </rPr>
      <t>(se houver):</t>
    </r>
  </si>
  <si>
    <r>
      <t xml:space="preserve">Melhoria de jornada </t>
    </r>
    <r>
      <rPr>
        <i/>
        <sz val="14"/>
        <color theme="0"/>
        <rFont val="Segoe UI Semibold"/>
        <family val="2"/>
      </rPr>
      <t>(se houver):</t>
    </r>
  </si>
  <si>
    <r>
      <t xml:space="preserve">OUTROS </t>
    </r>
    <r>
      <rPr>
        <i/>
        <sz val="14"/>
        <color theme="0"/>
        <rFont val="Segoe UI Semibold"/>
        <family val="2"/>
      </rPr>
      <t>(se houver):</t>
    </r>
  </si>
  <si>
    <t>Canal</t>
  </si>
  <si>
    <t>Conversa_id</t>
  </si>
  <si>
    <t>Texto_interacao</t>
  </si>
  <si>
    <t>Data_hora</t>
  </si>
  <si>
    <t>Bot acertou o input?</t>
  </si>
  <si>
    <t>Chegou até o final?</t>
  </si>
  <si>
    <t>Análise do curador (UX)</t>
  </si>
  <si>
    <t>Detalhamento do erro (se houver)</t>
  </si>
  <si>
    <t>Observação (livre)</t>
  </si>
  <si>
    <t>Data_Formatada</t>
  </si>
  <si>
    <t>WhatsApp</t>
  </si>
  <si>
    <t>a74b856a-139b-4ed7-b9a4-e6df6ad0ef4b</t>
  </si>
  <si>
    <t>USUARIO: 0</t>
  </si>
  <si>
    <t>2023-11-23T16:49:36Z</t>
  </si>
  <si>
    <t>Sim</t>
  </si>
  <si>
    <t>Não</t>
  </si>
  <si>
    <t>Usuário abandonou</t>
  </si>
  <si>
    <t>8f6a2fe4-b325-4d9b-b39c-9d90e0496e3a</t>
  </si>
  <si>
    <t>2023-11-23T16:51:14Z</t>
  </si>
  <si>
    <t>Sim - Informacional</t>
  </si>
  <si>
    <t>Serviço não atendido</t>
  </si>
  <si>
    <t>cb20429a-7aa3-4494-af1a-baf17056e52d</t>
  </si>
  <si>
    <t>USUARIO: 6</t>
  </si>
  <si>
    <t>2023-11-23T16:51:57Z</t>
  </si>
  <si>
    <t>Sim - Transacional</t>
  </si>
  <si>
    <t>Bot errou a intenção/entidade</t>
  </si>
  <si>
    <t>564a8f98-4f2f-4ed6-86a9-77c96c7befff</t>
  </si>
  <si>
    <t>USUARIO: 2</t>
  </si>
  <si>
    <t>2023-11-23T16:52:14Z</t>
  </si>
  <si>
    <t>Sem conclusão do atendimento</t>
  </si>
  <si>
    <t>b0944e4b-bc85-4eb7-b2b1-9caf0f24eb56</t>
  </si>
  <si>
    <t>2023-11-23T16:52:38Z</t>
  </si>
  <si>
    <t>e0e293d3-0c4f-4118-b0eb-d27224317908</t>
  </si>
  <si>
    <t>2023-11-23T16:56:00Z</t>
  </si>
  <si>
    <t>Erro na transação (Cancelar_Transacao)</t>
  </si>
  <si>
    <t>5268b619-dbb9-4f60-9e96-7d28c069c657</t>
  </si>
  <si>
    <t>2023-11-23T16:56:13Z</t>
  </si>
  <si>
    <t>Mensagem automática WhatsApp Business</t>
  </si>
  <si>
    <t>2023-11-23T16:57:51Z</t>
  </si>
  <si>
    <t>2023-11-23T16:58:27Z</t>
  </si>
  <si>
    <t>7897ac16-ea39-44d8-966c-2b76093369ba</t>
  </si>
  <si>
    <t>USUARIO: 5</t>
  </si>
  <si>
    <t>2023-11-23T16:59:01Z</t>
  </si>
  <si>
    <t>4fb9d710-7660-4d95-9e59-3643b9638362</t>
  </si>
  <si>
    <t>2023-11-23T17:00:48Z</t>
  </si>
  <si>
    <t>f440caf8-d844-4e6b-bbd5-547fcd5cc211</t>
  </si>
  <si>
    <t>2023-11-23T17:06:47Z</t>
  </si>
  <si>
    <t>3cf3ce45-a4b6-41da-a469-970c8dfd6dff</t>
  </si>
  <si>
    <t>2023-11-23T17:21:05Z</t>
  </si>
  <si>
    <t>68ef22b3-38ca-4a57-b78f-13fe9f3a5a99</t>
  </si>
  <si>
    <t>2023-11-23T17:23:39Z</t>
  </si>
  <si>
    <t>fcb6e83e-ecd1-474c-ab1b-bb9315e260f0</t>
  </si>
  <si>
    <t>USUARIO: 3</t>
  </si>
  <si>
    <t>2023-11-23T17:31:08Z</t>
  </si>
  <si>
    <t>a3ce0335-4b65-42ae-9d85-7f2992c828e5</t>
  </si>
  <si>
    <t>USUARIO: 03</t>
  </si>
  <si>
    <t>2023-11-23T17:49:53Z</t>
  </si>
  <si>
    <t>903fc3f1-5739-41a1-8428-f405a9728b6a</t>
  </si>
  <si>
    <t>2023-11-23T17:52:53Z</t>
  </si>
  <si>
    <t>562bc3b3-7759-4cb7-abe7-beec5398467d</t>
  </si>
  <si>
    <t>2023-11-23T17:58:27Z</t>
  </si>
  <si>
    <t>Problema com o login (CC | Senha | ATO | Liberação)</t>
  </si>
  <si>
    <t>4f84b6fa-871f-4269-a396-01b2795351f0</t>
  </si>
  <si>
    <t>2023-11-23T18:01:12Z</t>
  </si>
  <si>
    <t>596f2b84-4192-404e-a919-8dcf6b97fc35</t>
  </si>
  <si>
    <t>2023-11-23T18:03:35Z</t>
  </si>
  <si>
    <t>Cód de liberação (não recebeu/entendeu | sem rede)</t>
  </si>
  <si>
    <t>Facebook</t>
  </si>
  <si>
    <t>Detalhamento do feedback</t>
  </si>
  <si>
    <t>Analise do curador</t>
  </si>
  <si>
    <t>Chegou até o final</t>
  </si>
  <si>
    <t>Validação</t>
  </si>
  <si>
    <t>1 - Não encontrou o que precisava</t>
  </si>
  <si>
    <t>Ativo ignorado pelo cliente ("Sem interação")</t>
  </si>
  <si>
    <t>WhatApp</t>
  </si>
  <si>
    <t>2 - Eu não respondi corretamente</t>
  </si>
  <si>
    <t>Aplicativo</t>
  </si>
  <si>
    <t>3 - Foi outra coisa</t>
  </si>
  <si>
    <t>Instagram</t>
  </si>
  <si>
    <t>Digitou outra coisa</t>
  </si>
  <si>
    <t>Digitou outra coisa e saiu do fluxo</t>
  </si>
  <si>
    <t>Alexa</t>
  </si>
  <si>
    <t>Não identificado (erro banana)</t>
  </si>
  <si>
    <t>Duplicidade de Ativo</t>
  </si>
  <si>
    <t>Outros</t>
  </si>
  <si>
    <t>Abandono</t>
  </si>
  <si>
    <t>Encerramento indevido da jornada</t>
  </si>
  <si>
    <t>Captura errada do feedback</t>
  </si>
  <si>
    <t>Erro na transação (Outros)</t>
  </si>
  <si>
    <t>Melhoria - adequação de conteúdo</t>
  </si>
  <si>
    <t>Melhoria - alteração da jornada</t>
  </si>
  <si>
    <t>Melhoria - análise técnica da situação</t>
  </si>
  <si>
    <t>Não entendimento do bot</t>
  </si>
  <si>
    <t>Recusou indução da mensagem ativa ("Agora não")</t>
  </si>
  <si>
    <t>Sucesso na jornada (TRN ou INF)</t>
  </si>
  <si>
    <t>Total de Conversas</t>
  </si>
  <si>
    <t>Análise do Curador</t>
  </si>
  <si>
    <t>Qtd</t>
  </si>
  <si>
    <t>Total analisado</t>
  </si>
  <si>
    <t>Porcentagem analisado</t>
  </si>
  <si>
    <t>Canal de atendimento</t>
  </si>
  <si>
    <t>Mobile</t>
  </si>
  <si>
    <t>APF</t>
  </si>
  <si>
    <t>Google Assistant</t>
  </si>
  <si>
    <t>Norminha</t>
  </si>
  <si>
    <t>Bot acertou o input</t>
  </si>
  <si>
    <t>Não analisado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</si>
</sst>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r ui bold"/>
    </font>
    <font>
      <b/>
      <sz val="11"/>
      <color rgb="FFFF0000"/>
      <name val="Calibri"/>
      <family val="2"/>
      <scheme val="minor"/>
    </font>
    <font>
      <sz val="9"/>
      <color theme="1"/>
      <name val="Segoe UI regular"/>
    </font>
    <font>
      <b/>
      <sz val="10"/>
      <color theme="2" tint="-0.749992370372631"/>
      <name val="Segoe UI Bold"/>
    </font>
    <font>
      <sz val="8"/>
      <color theme="1"/>
      <name val="Segoe UI regula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Regular"/>
    </font>
    <font>
      <sz val="14"/>
      <color theme="1"/>
      <name val="Segoe UI Semibold"/>
      <family val="2"/>
    </font>
    <font>
      <sz val="14"/>
      <color theme="0" tint="-4.9989318521683403E-2"/>
      <name val="Segoe UI Semibold"/>
      <family val="2"/>
    </font>
    <font>
      <sz val="16"/>
      <color theme="1"/>
      <name val="Segoe UI Regular"/>
    </font>
    <font>
      <b/>
      <sz val="11"/>
      <color theme="0"/>
      <name val="Segoe UI Light"/>
      <family val="2"/>
    </font>
    <font>
      <b/>
      <sz val="11"/>
      <color theme="0"/>
      <name val="Segoe UI Regular"/>
    </font>
    <font>
      <sz val="14"/>
      <color theme="0"/>
      <name val="Segoe UI Semibold"/>
      <family val="2"/>
    </font>
    <font>
      <i/>
      <sz val="14"/>
      <color theme="0"/>
      <name val="Segoe UI Semibold"/>
      <family val="2"/>
    </font>
    <font>
      <b/>
      <sz val="11"/>
      <color rgb="FF3D3939"/>
      <name val="Segoe UI Regula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AE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D393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4CFA"/>
        <bgColor indexed="64"/>
      </patternFill>
    </fill>
    <fill>
      <patternFill patternType="solid">
        <fgColor rgb="FF00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rgb="FFC44CFA"/>
      </top>
      <bottom/>
      <diagonal/>
    </border>
    <border>
      <left/>
      <right/>
      <top style="thin">
        <color rgb="FFC44CFA"/>
      </top>
      <bottom/>
      <diagonal/>
    </border>
    <border>
      <left/>
      <right style="thin">
        <color theme="1" tint="0.499984740745262"/>
      </right>
      <top style="thin">
        <color rgb="FFC44CFA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rgb="FFC44CFA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rgb="FFC44CFA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0" xfId="0" applyFill="1"/>
    <xf numFmtId="0" fontId="4" fillId="3" borderId="0" xfId="0" applyFont="1" applyFill="1"/>
    <xf numFmtId="0" fontId="2" fillId="3" borderId="0" xfId="0" applyFont="1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0" fillId="0" borderId="8" xfId="0" applyBorder="1"/>
    <xf numFmtId="0" fontId="0" fillId="0" borderId="4" xfId="0" applyBorder="1"/>
    <xf numFmtId="0" fontId="0" fillId="7" borderId="0" xfId="0" applyFill="1"/>
    <xf numFmtId="0" fontId="0" fillId="8" borderId="0" xfId="0" applyFill="1"/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9" xfId="0" applyBorder="1"/>
    <xf numFmtId="0" fontId="1" fillId="4" borderId="10" xfId="0" applyFont="1" applyFill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left"/>
    </xf>
    <xf numFmtId="0" fontId="0" fillId="6" borderId="0" xfId="0" applyFill="1"/>
    <xf numFmtId="0" fontId="11" fillId="3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12" fillId="3" borderId="0" xfId="0" applyFont="1" applyFill="1" applyAlignment="1">
      <alignment horizontal="right"/>
    </xf>
    <xf numFmtId="0" fontId="0" fillId="3" borderId="18" xfId="0" applyFill="1" applyBorder="1" applyAlignment="1">
      <alignment horizontal="right"/>
    </xf>
    <xf numFmtId="0" fontId="0" fillId="3" borderId="19" xfId="0" applyFill="1" applyBorder="1"/>
    <xf numFmtId="0" fontId="0" fillId="3" borderId="23" xfId="0" applyFill="1" applyBorder="1"/>
    <xf numFmtId="0" fontId="0" fillId="3" borderId="18" xfId="0" applyFill="1" applyBorder="1"/>
    <xf numFmtId="0" fontId="0" fillId="3" borderId="19" xfId="0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18" xfId="0" applyFill="1" applyBorder="1" applyAlignment="1" applyProtection="1">
      <alignment horizontal="left"/>
      <protection locked="0"/>
    </xf>
    <xf numFmtId="0" fontId="0" fillId="3" borderId="12" xfId="0" applyFill="1" applyBorder="1" applyAlignment="1" applyProtection="1">
      <alignment horizontal="left"/>
      <protection locked="0"/>
    </xf>
    <xf numFmtId="0" fontId="0" fillId="3" borderId="13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left"/>
      <protection locked="0"/>
    </xf>
    <xf numFmtId="0" fontId="0" fillId="3" borderId="17" xfId="0" applyFill="1" applyBorder="1" applyAlignment="1" applyProtection="1">
      <alignment horizontal="left"/>
      <protection locked="0"/>
    </xf>
    <xf numFmtId="0" fontId="11" fillId="3" borderId="0" xfId="0" applyFont="1" applyFill="1" applyAlignment="1">
      <alignment horizontal="right"/>
    </xf>
    <xf numFmtId="0" fontId="17" fillId="6" borderId="0" xfId="0" applyFont="1" applyFill="1" applyAlignment="1">
      <alignment horizontal="center"/>
    </xf>
    <xf numFmtId="0" fontId="17" fillId="6" borderId="18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8" xfId="0" applyFont="1" applyFill="1" applyBorder="1" applyAlignment="1">
      <alignment horizontal="center"/>
    </xf>
    <xf numFmtId="0" fontId="0" fillId="3" borderId="24" xfId="0" applyFill="1" applyBorder="1" applyAlignment="1" applyProtection="1">
      <alignment horizontal="left"/>
      <protection locked="0"/>
    </xf>
    <xf numFmtId="0" fontId="0" fillId="3" borderId="25" xfId="0" applyFill="1" applyBorder="1" applyAlignment="1" applyProtection="1">
      <alignment horizontal="left"/>
      <protection locked="0"/>
    </xf>
    <xf numFmtId="0" fontId="19" fillId="9" borderId="12" xfId="0" applyFont="1" applyFill="1" applyBorder="1" applyAlignment="1">
      <alignment horizontal="center"/>
    </xf>
    <xf numFmtId="0" fontId="19" fillId="9" borderId="13" xfId="0" applyFont="1" applyFill="1" applyBorder="1" applyAlignment="1">
      <alignment horizontal="center"/>
    </xf>
    <xf numFmtId="0" fontId="19" fillId="9" borderId="14" xfId="0" applyFont="1" applyFill="1" applyBorder="1" applyAlignment="1">
      <alignment horizontal="center"/>
    </xf>
    <xf numFmtId="0" fontId="0" fillId="3" borderId="26" xfId="0" applyFill="1" applyBorder="1" applyAlignment="1" applyProtection="1">
      <alignment horizontal="left"/>
      <protection locked="0"/>
    </xf>
    <xf numFmtId="0" fontId="0" fillId="3" borderId="23" xfId="0" applyFill="1" applyBorder="1" applyAlignment="1" applyProtection="1">
      <alignment horizontal="left"/>
      <protection locked="0"/>
    </xf>
    <xf numFmtId="0" fontId="0" fillId="3" borderId="27" xfId="0" applyFill="1" applyBorder="1" applyAlignment="1" applyProtection="1">
      <alignment horizontal="left"/>
      <protection locked="0"/>
    </xf>
    <xf numFmtId="0" fontId="0" fillId="3" borderId="21" xfId="0" applyFill="1" applyBorder="1" applyAlignment="1" applyProtection="1">
      <alignment horizontal="left"/>
      <protection locked="0"/>
    </xf>
    <xf numFmtId="0" fontId="0" fillId="3" borderId="22" xfId="0" applyFill="1" applyBorder="1" applyAlignment="1" applyProtection="1">
      <alignment horizontal="left"/>
      <protection locked="0"/>
    </xf>
    <xf numFmtId="0" fontId="19" fillId="9" borderId="15" xfId="0" applyFont="1" applyFill="1" applyBorder="1" applyAlignment="1">
      <alignment horizontal="center"/>
    </xf>
    <xf numFmtId="0" fontId="19" fillId="9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right"/>
    </xf>
    <xf numFmtId="0" fontId="15" fillId="8" borderId="0" xfId="0" applyFont="1" applyFill="1" applyAlignment="1">
      <alignment horizontal="center"/>
    </xf>
    <xf numFmtId="0" fontId="0" fillId="3" borderId="20" xfId="0" applyFill="1" applyBorder="1" applyAlignment="1" applyProtection="1">
      <alignment horizontal="left"/>
      <protection locked="0"/>
    </xf>
    <xf numFmtId="0" fontId="13" fillId="6" borderId="12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4" fillId="3" borderId="0" xfId="0" applyFont="1" applyFill="1" applyAlignment="1">
      <alignment horizontal="right"/>
    </xf>
    <xf numFmtId="0" fontId="15" fillId="8" borderId="15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8" borderId="1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6" borderId="0" xfId="0" applyFont="1" applyFill="1" applyAlignment="1" applyProtection="1">
      <alignment horizontal="center"/>
      <protection locked="0"/>
    </xf>
  </cellXfs>
  <cellStyles count="2">
    <cellStyle name="Normal" xfId="0" builtinId="0"/>
    <cellStyle name="Porcentagem" xfId="1" builtinId="5"/>
  </cellStyles>
  <dxfs count="16"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color theme="1"/>
      </font>
      <border>
        <bottom/>
        <vertical/>
        <horizontal/>
      </border>
    </dxf>
    <dxf>
      <font>
        <color theme="1"/>
      </font>
      <fill>
        <patternFill patternType="solid">
          <fgColor indexed="64"/>
          <bgColor rgb="FFE6EAE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BB" pivot="0" table="0" count="10" xr9:uid="{00000000-0011-0000-FFFF-FFFF00000000}">
      <tableStyleElement type="wholeTable" dxfId="15"/>
      <tableStyleElement type="headerRow" dxfId="14"/>
    </tableStyle>
  </tableStyles>
  <colors>
    <mruColors>
      <color rgb="FFC44CFA"/>
      <color rgb="FFE15BEB"/>
      <color rgb="FFAFFD51"/>
      <color rgb="FF00FFFF"/>
      <color rgb="FF3D3939"/>
      <color rgb="FF0066CC"/>
      <color rgb="FF173A59"/>
      <color rgb="FFE6EAEE"/>
      <color rgb="FFD7E1E5"/>
      <color rgb="FFD6E1E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E6EAEE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2" tint="-9.9948118533890809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6EAEE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B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Consolidado!$A$11:$A$17</c:f>
              <c:strCache>
                <c:ptCount val="7"/>
                <c:pt idx="0">
                  <c:v>WhatsApp</c:v>
                </c:pt>
                <c:pt idx="1">
                  <c:v>Mobile</c:v>
                </c:pt>
                <c:pt idx="2">
                  <c:v>APF</c:v>
                </c:pt>
                <c:pt idx="3">
                  <c:v>Facebook</c:v>
                </c:pt>
                <c:pt idx="4">
                  <c:v>Instagram</c:v>
                </c:pt>
                <c:pt idx="5">
                  <c:v>Google Assistant</c:v>
                </c:pt>
                <c:pt idx="6">
                  <c:v>Norminha</c:v>
                </c:pt>
              </c:strCache>
            </c:strRef>
          </c:cat>
          <c:val>
            <c:numRef>
              <c:f>Consolidado!$B$11:$B$17</c:f>
              <c:numCache>
                <c:formatCode>General</c:formatCode>
                <c:ptCount val="7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9FA-A4AE-7585643BB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433824"/>
        <c:axId val="891420512"/>
      </c:barChart>
      <c:catAx>
        <c:axId val="8914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420512"/>
        <c:crosses val="autoZero"/>
        <c:auto val="1"/>
        <c:lblAlgn val="ctr"/>
        <c:lblOffset val="100"/>
        <c:noMultiLvlLbl val="0"/>
      </c:catAx>
      <c:valAx>
        <c:axId val="891420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14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44C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F1-45BB-815C-2F1AE25D0F83}"/>
              </c:ext>
            </c:extLst>
          </c:dPt>
          <c:dPt>
            <c:idx val="1"/>
            <c:invertIfNegative val="0"/>
            <c:bubble3D val="0"/>
            <c:spPr>
              <a:solidFill>
                <a:srgbClr val="C44C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F1-45BB-815C-2F1AE25D0F83}"/>
              </c:ext>
            </c:extLst>
          </c:dPt>
          <c:dPt>
            <c:idx val="2"/>
            <c:invertIfNegative val="0"/>
            <c:bubble3D val="0"/>
            <c:spPr>
              <a:solidFill>
                <a:srgbClr val="C44C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1-45BB-815C-2F1AE25D0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Consolidado!$A$20:$A$22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analisado</c:v>
                </c:pt>
              </c:strCache>
            </c:strRef>
          </c:cat>
          <c:val>
            <c:numRef>
              <c:f>Consolidado!$B$20:$B$22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5BB-815C-2F1AE25D0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8163744"/>
        <c:axId val="868159168"/>
      </c:barChart>
      <c:catAx>
        <c:axId val="8681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159168"/>
        <c:crosses val="autoZero"/>
        <c:auto val="1"/>
        <c:lblAlgn val="ctr"/>
        <c:lblOffset val="100"/>
        <c:noMultiLvlLbl val="0"/>
      </c:catAx>
      <c:valAx>
        <c:axId val="868159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81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4588346684017575"/>
          <c:y val="2.463768320418978E-2"/>
          <c:w val="0.41986745582555485"/>
          <c:h val="0.950724633591620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Consolidado!$E$2:$E$20</c:f>
              <c:strCache>
                <c:ptCount val="19"/>
                <c:pt idx="0">
                  <c:v>Ativo ignorado pelo cliente ("Sem interação")</c:v>
                </c:pt>
                <c:pt idx="1">
                  <c:v>Bot errou a intenção/entidade</c:v>
                </c:pt>
                <c:pt idx="2">
                  <c:v>Cód de liberação (não recebeu/entendeu | sem rede)</c:v>
                </c:pt>
                <c:pt idx="3">
                  <c:v>Digitou outra coisa e saiu do fluxo</c:v>
                </c:pt>
                <c:pt idx="4">
                  <c:v>Duplicidade de Ativo</c:v>
                </c:pt>
                <c:pt idx="5">
                  <c:v>Encerramento indevido da jornada</c:v>
                </c:pt>
                <c:pt idx="6">
                  <c:v>Erro na transação (Cancelar_Transacao)</c:v>
                </c:pt>
                <c:pt idx="7">
                  <c:v>Erro na transação (Outros)</c:v>
                </c:pt>
                <c:pt idx="8">
                  <c:v>Melhoria - adequação de conteúdo</c:v>
                </c:pt>
                <c:pt idx="9">
                  <c:v>Melhoria - alteração da jornada</c:v>
                </c:pt>
                <c:pt idx="10">
                  <c:v>Melhoria - análise técnica da situação</c:v>
                </c:pt>
                <c:pt idx="11">
                  <c:v>Mensagem automática WhatsApp Business</c:v>
                </c:pt>
                <c:pt idx="12">
                  <c:v>Não entendimento do bot</c:v>
                </c:pt>
                <c:pt idx="13">
                  <c:v>Problema com o login (CC | Senha | ATO | Liberação)</c:v>
                </c:pt>
                <c:pt idx="14">
                  <c:v>Recusou indução da mensagem ativa ("Agora não")</c:v>
                </c:pt>
                <c:pt idx="15">
                  <c:v>Sem conclusão do atendimento</c:v>
                </c:pt>
                <c:pt idx="16">
                  <c:v>Serviço não atendido</c:v>
                </c:pt>
                <c:pt idx="17">
                  <c:v>Sucesso na jornada (TRN ou INF)</c:v>
                </c:pt>
                <c:pt idx="18">
                  <c:v>Usuário abandonou</c:v>
                </c:pt>
              </c:strCache>
            </c:strRef>
          </c:cat>
          <c:val>
            <c:numRef>
              <c:f>Consolidado!$F$2:$F$20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46D1-9D99-B0D5F3A3C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6152704"/>
        <c:axId val="1876160608"/>
      </c:barChart>
      <c:catAx>
        <c:axId val="1876152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160608"/>
        <c:crosses val="autoZero"/>
        <c:auto val="1"/>
        <c:lblAlgn val="ctr"/>
        <c:lblOffset val="100"/>
        <c:noMultiLvlLbl val="0"/>
      </c:catAx>
      <c:valAx>
        <c:axId val="18761606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761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Consolidado!$A$25:$A$28</c:f>
              <c:strCache>
                <c:ptCount val="4"/>
                <c:pt idx="0">
                  <c:v>Não</c:v>
                </c:pt>
                <c:pt idx="1">
                  <c:v>Sim - Informacional</c:v>
                </c:pt>
                <c:pt idx="2">
                  <c:v>Sim - Transacional</c:v>
                </c:pt>
                <c:pt idx="3">
                  <c:v>Não analisado</c:v>
                </c:pt>
              </c:strCache>
            </c:strRef>
          </c:cat>
          <c:val>
            <c:numRef>
              <c:f>Consolidado!$B$25:$B$28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0-4BF0-9EEC-D6B9711F0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3922928"/>
        <c:axId val="1873931664"/>
      </c:barChart>
      <c:catAx>
        <c:axId val="18739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931664"/>
        <c:crosses val="autoZero"/>
        <c:auto val="1"/>
        <c:lblAlgn val="ctr"/>
        <c:lblOffset val="100"/>
        <c:noMultiLvlLbl val="0"/>
      </c:catAx>
      <c:valAx>
        <c:axId val="1873931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39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184125</xdr:colOff>
      <xdr:row>1</xdr:row>
      <xdr:rowOff>170583</xdr:rowOff>
    </xdr:from>
    <xdr:to>
      <xdr:col>14</xdr:col>
      <xdr:colOff>253215</xdr:colOff>
      <xdr:row>1</xdr:row>
      <xdr:rowOff>570633</xdr:rowOff>
    </xdr:to>
    <xdr:sp macro="" textlink="" fLocksText="0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33804" y="306654"/>
          <a:ext cx="978459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>
              <a:solidFill>
                <a:schemeClr val="bg1">
                  <a:lumMod val="9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Dashboard da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Curadoria de Ativos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(NOME</a:t>
          </a:r>
          <a:r>
            <a:rPr lang="pt-BR" sz="2200" baseline="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DO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ASSUNTO)</a:t>
          </a:r>
        </a:p>
      </xdr:txBody>
    </xdr:sp>
    <xdr:clientData fLocksWithSheet="0"/>
  </xdr:twoCellAnchor>
  <xdr:twoCellAnchor>
    <xdr:from>
      <xdr:col>1</xdr:col>
      <xdr:colOff>204257</xdr:colOff>
      <xdr:row>10</xdr:row>
      <xdr:rowOff>28575</xdr:rowOff>
    </xdr:from>
    <xdr:to>
      <xdr:col>7</xdr:col>
      <xdr:colOff>451907</xdr:colOff>
      <xdr:row>20</xdr:row>
      <xdr:rowOff>57150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356657" y="2476500"/>
          <a:ext cx="5829300" cy="1933575"/>
          <a:chOff x="933450" y="2066925"/>
          <a:chExt cx="5829300" cy="1933575"/>
        </a:xfrm>
      </xdr:grpSpPr>
      <xdr:sp macro="" textlink="">
        <xdr:nvSpPr>
          <xdr:cNvPr id="18" name="Retângulo Arredondado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933450" y="20669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057274" y="2200275"/>
            <a:ext cx="1819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Canal</a:t>
            </a:r>
            <a:r>
              <a:rPr lang="pt-BR" sz="1100" b="1" baseline="0">
                <a:solidFill>
                  <a:schemeClr val="bg2">
                    <a:lumMod val="50000"/>
                  </a:schemeClr>
                </a:solidFill>
                <a:latin typeface="Segoe UI Bold"/>
              </a:rPr>
              <a:t> de atendimento</a:t>
            </a:r>
            <a:endParaRPr lang="pt-BR" sz="1100" b="1">
              <a:solidFill>
                <a:schemeClr val="bg2">
                  <a:lumMod val="50000"/>
                </a:schemeClr>
              </a:solidFill>
              <a:latin typeface="Segoe UI Bold"/>
            </a:endParaRPr>
          </a:p>
        </xdr:txBody>
      </xdr:sp>
    </xdr:grpSp>
    <xdr:clientData/>
  </xdr:twoCellAnchor>
  <xdr:twoCellAnchor>
    <xdr:from>
      <xdr:col>1</xdr:col>
      <xdr:colOff>204257</xdr:colOff>
      <xdr:row>31</xdr:row>
      <xdr:rowOff>180975</xdr:rowOff>
    </xdr:from>
    <xdr:to>
      <xdr:col>7</xdr:col>
      <xdr:colOff>451907</xdr:colOff>
      <xdr:row>42</xdr:row>
      <xdr:rowOff>19050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356657" y="6629400"/>
          <a:ext cx="5829300" cy="1933575"/>
          <a:chOff x="609600" y="4086225"/>
          <a:chExt cx="5829300" cy="1933575"/>
        </a:xfrm>
      </xdr:grpSpPr>
      <xdr:sp macro="" textlink="">
        <xdr:nvSpPr>
          <xdr:cNvPr id="28" name="Retângulo Arredondado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609600" y="40862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733424" y="4219575"/>
            <a:ext cx="2283379" cy="225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Chegou até o final da jornada?</a:t>
            </a:r>
          </a:p>
        </xdr:txBody>
      </xdr:sp>
    </xdr:grpSp>
    <xdr:clientData/>
  </xdr:twoCellAnchor>
  <xdr:twoCellAnchor>
    <xdr:from>
      <xdr:col>8</xdr:col>
      <xdr:colOff>74875</xdr:colOff>
      <xdr:row>10</xdr:row>
      <xdr:rowOff>33618</xdr:rowOff>
    </xdr:from>
    <xdr:to>
      <xdr:col>15</xdr:col>
      <xdr:colOff>268550</xdr:colOff>
      <xdr:row>42</xdr:row>
      <xdr:rowOff>42329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6418525" y="2481543"/>
          <a:ext cx="4318000" cy="6104711"/>
          <a:chOff x="933451" y="2053958"/>
          <a:chExt cx="4337617" cy="6115311"/>
        </a:xfrm>
      </xdr:grpSpPr>
      <xdr:sp macro="" textlink="">
        <xdr:nvSpPr>
          <xdr:cNvPr id="33" name="Retângulo Arredondado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933451" y="2053958"/>
            <a:ext cx="4337617" cy="6115311"/>
          </a:xfrm>
          <a:prstGeom prst="roundRect">
            <a:avLst>
              <a:gd name="adj" fmla="val 287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1057274" y="2187643"/>
            <a:ext cx="2427156" cy="2465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dk1"/>
                </a:solidFill>
                <a:effectLst/>
                <a:latin typeface="Segoe UI Bold"/>
                <a:ea typeface="+mn-ea"/>
                <a:cs typeface="+mn-cs"/>
              </a:rPr>
              <a:t>Análise do curador</a:t>
            </a:r>
            <a:r>
              <a:rPr lang="pt-BR" sz="1100" b="1" baseline="0">
                <a:solidFill>
                  <a:schemeClr val="dk1"/>
                </a:solidFill>
                <a:effectLst/>
                <a:latin typeface="Segoe UI Bold"/>
                <a:ea typeface="+mn-ea"/>
                <a:cs typeface="+mn-cs"/>
              </a:rPr>
              <a:t> (UX)</a:t>
            </a:r>
            <a:endParaRPr lang="pt-BR">
              <a:effectLst/>
              <a:latin typeface="Segoe UI Bold"/>
            </a:endParaRPr>
          </a:p>
        </xdr:txBody>
      </xdr:sp>
    </xdr:grpSp>
    <xdr:clientData/>
  </xdr:twoCellAnchor>
  <xdr:twoCellAnchor>
    <xdr:from>
      <xdr:col>15</xdr:col>
      <xdr:colOff>487891</xdr:colOff>
      <xdr:row>10</xdr:row>
      <xdr:rowOff>37041</xdr:rowOff>
    </xdr:from>
    <xdr:to>
      <xdr:col>23</xdr:col>
      <xdr:colOff>332316</xdr:colOff>
      <xdr:row>42</xdr:row>
      <xdr:rowOff>83344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10955866" y="2484966"/>
          <a:ext cx="4311650" cy="6142303"/>
          <a:chOff x="933451" y="2066925"/>
          <a:chExt cx="4337617" cy="6152968"/>
        </a:xfrm>
      </xdr:grpSpPr>
      <xdr:sp macro="" textlink="">
        <xdr:nvSpPr>
          <xdr:cNvPr id="43" name="Retângulo Arredondado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933451" y="2066925"/>
            <a:ext cx="4337617" cy="6152968"/>
          </a:xfrm>
          <a:prstGeom prst="roundRect">
            <a:avLst>
              <a:gd name="adj" fmla="val 287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1057274" y="2200275"/>
            <a:ext cx="2592075" cy="221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Caracteristicas do</a:t>
            </a:r>
            <a:r>
              <a:rPr lang="pt-BR" sz="1100" b="1" baseline="0">
                <a:solidFill>
                  <a:schemeClr val="bg2">
                    <a:lumMod val="50000"/>
                  </a:schemeClr>
                </a:solidFill>
                <a:latin typeface="Segoe UI Bold"/>
              </a:rPr>
              <a:t> ativo</a:t>
            </a:r>
            <a:endParaRPr lang="pt-BR" sz="1100" b="1">
              <a:solidFill>
                <a:schemeClr val="bg2">
                  <a:lumMod val="50000"/>
                </a:schemeClr>
              </a:solidFill>
              <a:latin typeface="Segoe UI Bold"/>
            </a:endParaRPr>
          </a:p>
        </xdr:txBody>
      </xdr:sp>
    </xdr:grpSp>
    <xdr:clientData/>
  </xdr:twoCellAnchor>
  <xdr:twoCellAnchor>
    <xdr:from>
      <xdr:col>2</xdr:col>
      <xdr:colOff>476250</xdr:colOff>
      <xdr:row>2</xdr:row>
      <xdr:rowOff>145676</xdr:rowOff>
    </xdr:from>
    <xdr:to>
      <xdr:col>2</xdr:col>
      <xdr:colOff>481853</xdr:colOff>
      <xdr:row>5</xdr:row>
      <xdr:rowOff>29882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>
          <a:off x="2123515" y="818029"/>
          <a:ext cx="5603" cy="455706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180174</xdr:colOff>
      <xdr:row>2</xdr:row>
      <xdr:rowOff>34924</xdr:rowOff>
    </xdr:from>
    <xdr:to>
      <xdr:col>2</xdr:col>
      <xdr:colOff>285554</xdr:colOff>
      <xdr:row>4</xdr:row>
      <xdr:rowOff>128043</xdr:rowOff>
    </xdr:to>
    <xdr:sp macro="" textlink="Consolidado!A2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337056" y="998630"/>
          <a:ext cx="1304410" cy="474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AEAC60A-88C4-4D3D-B570-12A10BEB15B9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52916</xdr:colOff>
      <xdr:row>4</xdr:row>
      <xdr:rowOff>85898</xdr:rowOff>
    </xdr:from>
    <xdr:to>
      <xdr:col>2</xdr:col>
      <xdr:colOff>380999</xdr:colOff>
      <xdr:row>5</xdr:row>
      <xdr:rowOff>169333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209798" y="1430604"/>
          <a:ext cx="1527113" cy="2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Total de Conversas</a:t>
          </a:r>
        </a:p>
      </xdr:txBody>
    </xdr:sp>
    <xdr:clientData/>
  </xdr:twoCellAnchor>
  <xdr:twoCellAnchor>
    <xdr:from>
      <xdr:col>5</xdr:col>
      <xdr:colOff>313336</xdr:colOff>
      <xdr:row>2</xdr:row>
      <xdr:rowOff>28574</xdr:rowOff>
    </xdr:from>
    <xdr:to>
      <xdr:col>6</xdr:col>
      <xdr:colOff>820518</xdr:colOff>
      <xdr:row>4</xdr:row>
      <xdr:rowOff>123825</xdr:rowOff>
    </xdr:to>
    <xdr:sp macro="" textlink="Consolidado!A8">
      <xdr:nvSpPr>
        <xdr:cNvPr id="37" name="Retângul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798365" y="992280"/>
          <a:ext cx="1291594" cy="47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E9D3953-919A-482B-B42E-AD3F3320692E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187328</xdr:colOff>
      <xdr:row>4</xdr:row>
      <xdr:rowOff>81491</xdr:rowOff>
    </xdr:from>
    <xdr:to>
      <xdr:col>6</xdr:col>
      <xdr:colOff>915025</xdr:colOff>
      <xdr:row>5</xdr:row>
      <xdr:rowOff>166158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672357" y="1426197"/>
          <a:ext cx="1512109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Porcentagem</a:t>
          </a:r>
          <a:r>
            <a:rPr lang="pt-BR" sz="900" b="1" baseline="0">
              <a:solidFill>
                <a:schemeClr val="bg1">
                  <a:lumMod val="95000"/>
                </a:schemeClr>
              </a:solidFill>
              <a:latin typeface="Segoe UI Regular"/>
            </a:rPr>
            <a:t> analisado</a:t>
          </a:r>
          <a:endParaRPr lang="pt-BR" sz="900" b="1">
            <a:solidFill>
              <a:schemeClr val="bg1">
                <a:lumMod val="95000"/>
              </a:schemeClr>
            </a:solidFill>
            <a:latin typeface="Segoe UI Regular"/>
          </a:endParaRPr>
        </a:p>
      </xdr:txBody>
    </xdr:sp>
    <xdr:clientData/>
  </xdr:twoCellAnchor>
  <xdr:twoCellAnchor>
    <xdr:from>
      <xdr:col>5</xdr:col>
      <xdr:colOff>77199</xdr:colOff>
      <xdr:row>2</xdr:row>
      <xdr:rowOff>168088</xdr:rowOff>
    </xdr:from>
    <xdr:to>
      <xdr:col>5</xdr:col>
      <xdr:colOff>78441</xdr:colOff>
      <xdr:row>5</xdr:row>
      <xdr:rowOff>24279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>
          <a:off x="3853581" y="840441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720558</xdr:colOff>
      <xdr:row>2</xdr:row>
      <xdr:rowOff>20916</xdr:rowOff>
    </xdr:from>
    <xdr:to>
      <xdr:col>4</xdr:col>
      <xdr:colOff>76247</xdr:colOff>
      <xdr:row>4</xdr:row>
      <xdr:rowOff>118299</xdr:rowOff>
    </xdr:to>
    <xdr:sp macro="" textlink="Consolidado!A5">
      <xdr:nvSpPr>
        <xdr:cNvPr id="53" name="Retângul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076470" y="984622"/>
          <a:ext cx="1294306" cy="4783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190055D-91DD-4F94-B20C-09CDC2572690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594285</xdr:colOff>
      <xdr:row>4</xdr:row>
      <xdr:rowOff>75776</xdr:rowOff>
    </xdr:from>
    <xdr:to>
      <xdr:col>4</xdr:col>
      <xdr:colOff>170952</xdr:colOff>
      <xdr:row>5</xdr:row>
      <xdr:rowOff>161675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950197" y="1420482"/>
          <a:ext cx="1515284" cy="276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Qtd. Analisado</a:t>
          </a:r>
        </a:p>
      </xdr:txBody>
    </xdr:sp>
    <xdr:clientData/>
  </xdr:twoCellAnchor>
  <xdr:twoCellAnchor>
    <xdr:from>
      <xdr:col>6</xdr:col>
      <xdr:colOff>1014010</xdr:colOff>
      <xdr:row>2</xdr:row>
      <xdr:rowOff>174810</xdr:rowOff>
    </xdr:from>
    <xdr:to>
      <xdr:col>6</xdr:col>
      <xdr:colOff>1015252</xdr:colOff>
      <xdr:row>5</xdr:row>
      <xdr:rowOff>31001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H="1">
          <a:off x="5574804" y="847163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34613</xdr:colOff>
      <xdr:row>2</xdr:row>
      <xdr:rowOff>181532</xdr:rowOff>
    </xdr:from>
    <xdr:to>
      <xdr:col>9</xdr:col>
      <xdr:colOff>35855</xdr:colOff>
      <xdr:row>5</xdr:row>
      <xdr:rowOff>37723</xdr:rowOff>
    </xdr:to>
    <xdr:cxnSp macro="">
      <xdr:nvCxnSpPr>
        <xdr:cNvPr id="56" name="Conector re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H="1">
          <a:off x="7273613" y="853885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68240</xdr:colOff>
      <xdr:row>3</xdr:row>
      <xdr:rowOff>13445</xdr:rowOff>
    </xdr:from>
    <xdr:to>
      <xdr:col>12</xdr:col>
      <xdr:colOff>69482</xdr:colOff>
      <xdr:row>5</xdr:row>
      <xdr:rowOff>60136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H="1">
          <a:off x="8988122" y="876298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579228</xdr:colOff>
      <xdr:row>3</xdr:row>
      <xdr:rowOff>8961</xdr:rowOff>
    </xdr:from>
    <xdr:to>
      <xdr:col>14</xdr:col>
      <xdr:colOff>580470</xdr:colOff>
      <xdr:row>5</xdr:row>
      <xdr:rowOff>55652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>
          <a:off x="10709346" y="871814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283393</xdr:colOff>
      <xdr:row>3</xdr:row>
      <xdr:rowOff>15683</xdr:rowOff>
    </xdr:from>
    <xdr:to>
      <xdr:col>18</xdr:col>
      <xdr:colOff>284635</xdr:colOff>
      <xdr:row>5</xdr:row>
      <xdr:rowOff>62374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H="1">
          <a:off x="12430569" y="878536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189263</xdr:colOff>
      <xdr:row>3</xdr:row>
      <xdr:rowOff>11199</xdr:rowOff>
    </xdr:from>
    <xdr:to>
      <xdr:col>21</xdr:col>
      <xdr:colOff>190505</xdr:colOff>
      <xdr:row>5</xdr:row>
      <xdr:rowOff>57890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14151792" y="874052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194732</xdr:colOff>
      <xdr:row>21</xdr:row>
      <xdr:rowOff>9525</xdr:rowOff>
    </xdr:from>
    <xdr:to>
      <xdr:col>7</xdr:col>
      <xdr:colOff>442382</xdr:colOff>
      <xdr:row>31</xdr:row>
      <xdr:rowOff>28575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347132" y="4552950"/>
          <a:ext cx="5829300" cy="1924050"/>
          <a:chOff x="609600" y="4086225"/>
          <a:chExt cx="5829300" cy="1933575"/>
        </a:xfrm>
      </xdr:grpSpPr>
      <xdr:sp macro="" textlink="">
        <xdr:nvSpPr>
          <xdr:cNvPr id="23" name="Retângulo Arredondado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609600" y="40862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733424" y="4219575"/>
            <a:ext cx="2167469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Bot acertou o input?</a:t>
            </a:r>
          </a:p>
        </xdr:txBody>
      </xdr:sp>
    </xdr:grpSp>
    <xdr:clientData/>
  </xdr:twoCellAnchor>
  <xdr:twoCellAnchor editAs="oneCell">
    <xdr:from>
      <xdr:col>21</xdr:col>
      <xdr:colOff>152317</xdr:colOff>
      <xdr:row>1</xdr:row>
      <xdr:rowOff>280249</xdr:rowOff>
    </xdr:from>
    <xdr:to>
      <xdr:col>22</xdr:col>
      <xdr:colOff>63543</xdr:colOff>
      <xdr:row>1</xdr:row>
      <xdr:rowOff>528229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13895531" y="416320"/>
          <a:ext cx="523548" cy="247980"/>
        </a:xfrm>
        <a:prstGeom prst="rect">
          <a:avLst/>
        </a:prstGeom>
      </xdr:spPr>
    </xdr:pic>
    <xdr:clientData/>
  </xdr:twoCellAnchor>
  <xdr:twoCellAnchor editAs="oneCell">
    <xdr:from>
      <xdr:col>22</xdr:col>
      <xdr:colOff>159917</xdr:colOff>
      <xdr:row>1</xdr:row>
      <xdr:rowOff>242332</xdr:rowOff>
    </xdr:from>
    <xdr:to>
      <xdr:col>22</xdr:col>
      <xdr:colOff>476700</xdr:colOff>
      <xdr:row>1</xdr:row>
      <xdr:rowOff>566233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25000"/>
        </a:blip>
        <a:stretch>
          <a:fillRect/>
        </a:stretch>
      </xdr:blipFill>
      <xdr:spPr>
        <a:xfrm>
          <a:off x="14515453" y="378403"/>
          <a:ext cx="316783" cy="323901"/>
        </a:xfrm>
        <a:prstGeom prst="rect">
          <a:avLst/>
        </a:prstGeom>
      </xdr:spPr>
    </xdr:pic>
    <xdr:clientData/>
  </xdr:twoCellAnchor>
  <xdr:twoCellAnchor editAs="oneCell">
    <xdr:from>
      <xdr:col>22</xdr:col>
      <xdr:colOff>584971</xdr:colOff>
      <xdr:row>1</xdr:row>
      <xdr:rowOff>276281</xdr:rowOff>
    </xdr:from>
    <xdr:to>
      <xdr:col>23</xdr:col>
      <xdr:colOff>264130</xdr:colOff>
      <xdr:row>1</xdr:row>
      <xdr:rowOff>552493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70000" contrast="-70000"/>
        </a:blip>
        <a:stretch>
          <a:fillRect/>
        </a:stretch>
      </xdr:blipFill>
      <xdr:spPr>
        <a:xfrm>
          <a:off x="14940507" y="412352"/>
          <a:ext cx="291480" cy="276212"/>
        </a:xfrm>
        <a:prstGeom prst="rect">
          <a:avLst/>
        </a:prstGeom>
      </xdr:spPr>
    </xdr:pic>
    <xdr:clientData/>
  </xdr:twoCellAnchor>
  <xdr:twoCellAnchor>
    <xdr:from>
      <xdr:col>1</xdr:col>
      <xdr:colOff>257736</xdr:colOff>
      <xdr:row>12</xdr:row>
      <xdr:rowOff>11206</xdr:rowOff>
    </xdr:from>
    <xdr:to>
      <xdr:col>7</xdr:col>
      <xdr:colOff>347382</xdr:colOff>
      <xdr:row>20</xdr:row>
      <xdr:rowOff>11206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246528</xdr:colOff>
      <xdr:row>22</xdr:row>
      <xdr:rowOff>179294</xdr:rowOff>
    </xdr:from>
    <xdr:to>
      <xdr:col>7</xdr:col>
      <xdr:colOff>380997</xdr:colOff>
      <xdr:row>30</xdr:row>
      <xdr:rowOff>188260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201705</xdr:colOff>
      <xdr:row>12</xdr:row>
      <xdr:rowOff>56029</xdr:rowOff>
    </xdr:from>
    <xdr:to>
      <xdr:col>15</xdr:col>
      <xdr:colOff>179294</xdr:colOff>
      <xdr:row>42</xdr:row>
      <xdr:rowOff>11205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280148</xdr:colOff>
      <xdr:row>33</xdr:row>
      <xdr:rowOff>168088</xdr:rowOff>
    </xdr:from>
    <xdr:to>
      <xdr:col>7</xdr:col>
      <xdr:colOff>324970</xdr:colOff>
      <xdr:row>41</xdr:row>
      <xdr:rowOff>98612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152400</xdr:colOff>
          <xdr:row>23</xdr:row>
          <xdr:rowOff>133350</xdr:rowOff>
        </xdr:from>
        <xdr:to>
          <xdr:col>18</xdr:col>
          <xdr:colOff>552450</xdr:colOff>
          <xdr:row>25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Botão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238125</xdr:colOff>
          <xdr:row>23</xdr:row>
          <xdr:rowOff>142875</xdr:rowOff>
        </xdr:from>
        <xdr:to>
          <xdr:col>20</xdr:col>
          <xdr:colOff>28575</xdr:colOff>
          <xdr:row>25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Deeplink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152400</xdr:rowOff>
        </xdr:from>
        <xdr:to>
          <xdr:col>18</xdr:col>
          <xdr:colOff>542925</xdr:colOff>
          <xdr:row>28</xdr:row>
          <xdr:rowOff>66675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Imagem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26</xdr:row>
          <xdr:rowOff>152400</xdr:rowOff>
        </xdr:from>
        <xdr:to>
          <xdr:col>20</xdr:col>
          <xdr:colOff>38100</xdr:colOff>
          <xdr:row>28</xdr:row>
          <xdr:rowOff>66675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Vídeo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400050</xdr:colOff>
          <xdr:row>23</xdr:row>
          <xdr:rowOff>152400</xdr:rowOff>
        </xdr:from>
        <xdr:to>
          <xdr:col>21</xdr:col>
          <xdr:colOff>190500</xdr:colOff>
          <xdr:row>25</xdr:row>
          <xdr:rowOff>57150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Arquivo PDF</a:t>
              </a:r>
            </a:p>
          </xdr:txBody>
        </xdr:sp>
        <xdr:clientData fLocksWithSheet="0"/>
      </xdr:twoCellAnchor>
    </mc:Choice>
    <mc:Fallback/>
  </mc:AlternateContent>
  <xdr:twoCellAnchor>
    <xdr:from>
      <xdr:col>16</xdr:col>
      <xdr:colOff>105335</xdr:colOff>
      <xdr:row>21</xdr:row>
      <xdr:rowOff>104275</xdr:rowOff>
    </xdr:from>
    <xdr:to>
      <xdr:col>20</xdr:col>
      <xdr:colOff>291362</xdr:colOff>
      <xdr:row>22</xdr:row>
      <xdr:rowOff>169439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154335" y="4653863"/>
          <a:ext cx="2203086" cy="255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50000"/>
                </a:schemeClr>
              </a:solidFill>
              <a:latin typeface="Segoe UI Bold"/>
            </a:rPr>
            <a:t>Características da mensagem</a:t>
          </a:r>
        </a:p>
      </xdr:txBody>
    </xdr:sp>
    <xdr:clientData/>
  </xdr:twoCellAnchor>
  <xdr:twoCellAnchor>
    <xdr:from>
      <xdr:col>17</xdr:col>
      <xdr:colOff>26894</xdr:colOff>
      <xdr:row>13</xdr:row>
      <xdr:rowOff>67235</xdr:rowOff>
    </xdr:from>
    <xdr:to>
      <xdr:col>19</xdr:col>
      <xdr:colOff>94130</xdr:colOff>
      <xdr:row>14</xdr:row>
      <xdr:rowOff>156882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1277600" y="3092823"/>
          <a:ext cx="1277471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>
              <a:solidFill>
                <a:schemeClr val="bg1">
                  <a:lumMod val="50000"/>
                </a:schemeClr>
              </a:solidFill>
              <a:latin typeface="Segoe UI Bold"/>
            </a:rPr>
            <a:t>Texto de ativo</a:t>
          </a:r>
        </a:p>
      </xdr:txBody>
    </xdr:sp>
    <xdr:clientData/>
  </xdr:twoCellAnchor>
  <xdr:twoCellAnchor>
    <xdr:from>
      <xdr:col>16</xdr:col>
      <xdr:colOff>179294</xdr:colOff>
      <xdr:row>17</xdr:row>
      <xdr:rowOff>40344</xdr:rowOff>
    </xdr:from>
    <xdr:to>
      <xdr:col>19</xdr:col>
      <xdr:colOff>295835</xdr:colOff>
      <xdr:row>18</xdr:row>
      <xdr:rowOff>129991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228294" y="3827932"/>
          <a:ext cx="1528482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>
              <a:solidFill>
                <a:schemeClr val="bg1">
                  <a:lumMod val="50000"/>
                </a:schemeClr>
              </a:solidFill>
              <a:latin typeface="Segoe UI Bold"/>
            </a:rPr>
            <a:t>Código de ativo</a:t>
          </a:r>
        </a:p>
      </xdr:txBody>
    </xdr:sp>
    <xdr:clientData/>
  </xdr:twoCellAnchor>
  <xdr:twoCellAnchor>
    <xdr:from>
      <xdr:col>17</xdr:col>
      <xdr:colOff>15687</xdr:colOff>
      <xdr:row>14</xdr:row>
      <xdr:rowOff>168084</xdr:rowOff>
    </xdr:from>
    <xdr:to>
      <xdr:col>22</xdr:col>
      <xdr:colOff>441511</xdr:colOff>
      <xdr:row>16</xdr:row>
      <xdr:rowOff>78437</xdr:rowOff>
    </xdr:to>
    <xdr:sp macro="" textlink="" fLocksText="0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  <a:ext uri="{147F2762-F138-4A5C-976F-8EAC2B608ADB}">
              <a16:predDERef xmlns:a16="http://schemas.microsoft.com/office/drawing/2014/main" pred="{00000000-0008-0000-0000-000031000000}"/>
            </a:ext>
          </a:extLst>
        </xdr:cNvPr>
        <xdr:cNvSpPr/>
      </xdr:nvSpPr>
      <xdr:spPr>
        <a:xfrm>
          <a:off x="11266393" y="3384172"/>
          <a:ext cx="3451412" cy="291353"/>
        </a:xfrm>
        <a:prstGeom prst="rect">
          <a:avLst/>
        </a:prstGeom>
        <a:solidFill>
          <a:schemeClr val="bg1"/>
        </a:solidFill>
        <a:ln>
          <a:solidFill>
            <a:srgbClr val="C44CFA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400">
              <a:solidFill>
                <a:schemeClr val="bg1">
                  <a:lumMod val="50000"/>
                </a:schemeClr>
              </a:solidFill>
              <a:latin typeface="+mn-lt"/>
              <a:ea typeface="+mn-lt"/>
              <a:cs typeface="+mn-lt"/>
            </a:rPr>
            <a:t>ativoinducaoopfcredit</a:t>
          </a:r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</a:t>
          </a:r>
        </a:p>
      </xdr:txBody>
    </xdr:sp>
    <xdr:clientData fLocksWithSheet="0"/>
  </xdr:twoCellAnchor>
  <xdr:twoCellAnchor>
    <xdr:from>
      <xdr:col>17</xdr:col>
      <xdr:colOff>4483</xdr:colOff>
      <xdr:row>18</xdr:row>
      <xdr:rowOff>141194</xdr:rowOff>
    </xdr:from>
    <xdr:to>
      <xdr:col>22</xdr:col>
      <xdr:colOff>475130</xdr:colOff>
      <xdr:row>20</xdr:row>
      <xdr:rowOff>51547</xdr:rowOff>
    </xdr:to>
    <xdr:sp macro="" textlink="" fLocksText="0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  <a:ext uri="{147F2762-F138-4A5C-976F-8EAC2B608ADB}">
              <a16:predDERef xmlns:a16="http://schemas.microsoft.com/office/drawing/2014/main" pred="{00000000-0008-0000-0000-00003F000000}"/>
            </a:ext>
          </a:extLst>
        </xdr:cNvPr>
        <xdr:cNvSpPr/>
      </xdr:nvSpPr>
      <xdr:spPr>
        <a:xfrm>
          <a:off x="11255189" y="4119282"/>
          <a:ext cx="3496235" cy="291353"/>
        </a:xfrm>
        <a:prstGeom prst="rect">
          <a:avLst/>
        </a:prstGeom>
        <a:solidFill>
          <a:schemeClr val="bg1"/>
        </a:solidFill>
        <a:ln>
          <a:solidFill>
            <a:srgbClr val="C44CFA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400">
              <a:solidFill>
                <a:schemeClr val="bg1">
                  <a:lumMod val="50000"/>
                </a:schemeClr>
              </a:solidFill>
              <a:latin typeface="+mn-lt"/>
              <a:ea typeface="+mn-lt"/>
              <a:cs typeface="+mn-lt"/>
            </a:rPr>
            <a:t>44</a:t>
          </a:r>
        </a:p>
      </xdr:txBody>
    </xdr:sp>
    <xdr:clientData fLocksWithSheet="0"/>
  </xdr:twoCellAnchor>
  <xdr:twoCellAnchor>
    <xdr:from>
      <xdr:col>16</xdr:col>
      <xdr:colOff>100853</xdr:colOff>
      <xdr:row>29</xdr:row>
      <xdr:rowOff>99795</xdr:rowOff>
    </xdr:from>
    <xdr:to>
      <xdr:col>20</xdr:col>
      <xdr:colOff>286880</xdr:colOff>
      <xdr:row>30</xdr:row>
      <xdr:rowOff>164959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1149853" y="6173383"/>
          <a:ext cx="2203086" cy="255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50000"/>
                </a:schemeClr>
              </a:solidFill>
              <a:latin typeface="Segoe UI Bold"/>
            </a:rPr>
            <a:t>Opções de botões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32</xdr:row>
          <xdr:rowOff>19050</xdr:rowOff>
        </xdr:from>
        <xdr:to>
          <xdr:col>19</xdr:col>
          <xdr:colOff>19050</xdr:colOff>
          <xdr:row>33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Indução ao serviço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34</xdr:row>
          <xdr:rowOff>28575</xdr:rowOff>
        </xdr:from>
        <xdr:to>
          <xdr:col>19</xdr:col>
          <xdr:colOff>428625</xdr:colOff>
          <xdr:row>35</xdr:row>
          <xdr:rowOff>123825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Agora não (ou similiar)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36</xdr:row>
          <xdr:rowOff>9525</xdr:rowOff>
        </xdr:from>
        <xdr:to>
          <xdr:col>19</xdr:col>
          <xdr:colOff>447675</xdr:colOff>
          <xdr:row>37</xdr:row>
          <xdr:rowOff>114300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Saber mais (ou similiar)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26</xdr:row>
          <xdr:rowOff>152400</xdr:rowOff>
        </xdr:from>
        <xdr:to>
          <xdr:col>21</xdr:col>
          <xdr:colOff>209550</xdr:colOff>
          <xdr:row>28</xdr:row>
          <xdr:rowOff>66675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37</xdr:row>
          <xdr:rowOff>180975</xdr:rowOff>
        </xdr:from>
        <xdr:to>
          <xdr:col>20</xdr:col>
          <xdr:colOff>466725</xdr:colOff>
          <xdr:row>39</xdr:row>
          <xdr:rowOff>95250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Questionar segurança (ou similiar)</a:t>
              </a:r>
            </a:p>
          </xdr:txBody>
        </xdr:sp>
        <xdr:clientData fLocksWithSheet="0"/>
      </xdr:twoCellAnchor>
    </mc:Choice>
    <mc:Fallback/>
  </mc:AlternateContent>
  <xdr:twoCellAnchor>
    <xdr:from>
      <xdr:col>1</xdr:col>
      <xdr:colOff>123265</xdr:colOff>
      <xdr:row>43</xdr:row>
      <xdr:rowOff>44822</xdr:rowOff>
    </xdr:from>
    <xdr:to>
      <xdr:col>14</xdr:col>
      <xdr:colOff>192355</xdr:colOff>
      <xdr:row>44</xdr:row>
      <xdr:rowOff>254372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275665" y="8398247"/>
          <a:ext cx="954646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>
              <a:solidFill>
                <a:schemeClr val="bg1">
                  <a:lumMod val="9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Resultado da curadoria</a:t>
          </a:r>
          <a:endParaRPr lang="pt-BR" sz="2200">
            <a:solidFill>
              <a:schemeClr val="bg1">
                <a:lumMod val="9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se_Conversa" displayName="Base_Conversa" ref="A1:J201" totalsRowShown="0" headerRowDxfId="13" headerRowBorderDxfId="11" tableBorderDxfId="12" totalsRowBorderDxfId="10">
  <autoFilter ref="A1:J201" xr:uid="{00000000-0009-0000-0100-000002000000}"/>
  <tableColumns count="10">
    <tableColumn id="1" xr3:uid="{00000000-0010-0000-0000-000001000000}" name="Canal" dataDxfId="9"/>
    <tableColumn id="2" xr3:uid="{00000000-0010-0000-0000-000002000000}" name="Conversa_id" dataDxfId="8"/>
    <tableColumn id="3" xr3:uid="{00000000-0010-0000-0000-000003000000}" name="Texto_interacao" dataDxfId="7"/>
    <tableColumn id="4" xr3:uid="{00000000-0010-0000-0000-000004000000}" name="Data_hora" dataDxfId="6"/>
    <tableColumn id="7" xr3:uid="{00000000-0010-0000-0000-000007000000}" name="Bot acertou o input?" dataDxfId="5"/>
    <tableColumn id="8" xr3:uid="{00000000-0010-0000-0000-000008000000}" name="Chegou até o final?" dataDxfId="4"/>
    <tableColumn id="9" xr3:uid="{00000000-0010-0000-0000-000009000000}" name="Análise do curador (UX)" dataDxfId="3"/>
    <tableColumn id="10" xr3:uid="{00000000-0010-0000-0000-00000A000000}" name="Detalhamento do erro (se houver)" dataDxfId="2"/>
    <tableColumn id="5" xr3:uid="{00000000-0010-0000-0000-000005000000}" name="Observação (livre)" dataDxfId="1"/>
    <tableColumn id="11" xr3:uid="{00000000-0010-0000-0000-00000B000000}" name="Data_Formatada" dataDxfId="0">
      <calculatedColumnFormula>IF(Base_Conversa[[#This Row],[Data_hora]]&lt;&gt;"",LEFT(D2,10),"")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3"/>
  <sheetViews>
    <sheetView showGridLines="0" tabSelected="1" zoomScale="85" zoomScaleNormal="85" workbookViewId="0">
      <selection activeCell="D47" sqref="D47:F47"/>
    </sheetView>
  </sheetViews>
  <sheetFormatPr defaultRowHeight="15"/>
  <cols>
    <col min="1" max="1" width="2.28515625" customWidth="1"/>
    <col min="2" max="2" width="18" customWidth="1"/>
    <col min="3" max="3" width="20" customWidth="1"/>
    <col min="5" max="5" width="2.85546875" customWidth="1"/>
    <col min="6" max="6" width="11.7109375" customWidth="1"/>
    <col min="7" max="7" width="22" bestFit="1" customWidth="1"/>
    <col min="12" max="12" width="7" customWidth="1"/>
    <col min="17" max="17" width="3" customWidth="1"/>
    <col min="24" max="24" width="7.5703125" customWidth="1"/>
  </cols>
  <sheetData>
    <row r="1" spans="2:24" ht="10.5" customHeight="1"/>
    <row r="2" spans="2:24" s="20" customFormat="1" ht="65.25" customHeight="1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2:24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2:24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2:2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2:24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2:24"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3"/>
      <c r="C8" s="3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6"/>
      <c r="S8" s="3"/>
      <c r="T8" s="16" t="s">
        <v>0</v>
      </c>
      <c r="U8" s="3"/>
      <c r="V8" s="3"/>
      <c r="W8" s="3"/>
      <c r="X8" s="3"/>
    </row>
    <row r="9" spans="2:24"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4"/>
      <c r="S9" s="15"/>
      <c r="T9" s="14" t="s">
        <v>1</v>
      </c>
      <c r="U9" s="15" t="s">
        <v>2</v>
      </c>
      <c r="V9" s="17"/>
      <c r="W9" s="3"/>
      <c r="X9" s="3"/>
    </row>
    <row r="10" spans="2:24" ht="12" customHeight="1"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15" customHeight="1">
      <c r="B25" s="5"/>
      <c r="C25" s="5"/>
      <c r="D25" s="5"/>
      <c r="E25" s="5"/>
      <c r="F25" s="5"/>
      <c r="G25" s="5"/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15.75" customHeight="1">
      <c r="B26" s="5"/>
      <c r="C26" s="5"/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21.75" customHeight="1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2:24" ht="21.75" customHeight="1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2:2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9" t="s">
        <v>3</v>
      </c>
      <c r="C47" s="49"/>
      <c r="D47" s="78">
        <v>123456</v>
      </c>
      <c r="E47" s="78"/>
      <c r="F47" s="78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34"/>
      <c r="C48" s="3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9" t="s">
        <v>4</v>
      </c>
      <c r="C49" s="49"/>
      <c r="D49" s="78">
        <v>789456</v>
      </c>
      <c r="E49" s="78"/>
      <c r="F49" s="7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20.25">
      <c r="B51" s="3"/>
      <c r="C51" s="35"/>
      <c r="D51" s="70" t="s">
        <v>5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2"/>
      <c r="W51" s="3"/>
      <c r="X51" s="3"/>
    </row>
    <row r="52" spans="2:24" ht="20.25">
      <c r="B52" s="73"/>
      <c r="C52" s="73"/>
      <c r="D52" s="74" t="s">
        <v>6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6"/>
      <c r="W52" s="3"/>
      <c r="X52" s="3"/>
    </row>
    <row r="53" spans="2:24">
      <c r="B53" s="34"/>
      <c r="C53" s="36"/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5"/>
      <c r="W53" s="3"/>
      <c r="X53" s="3"/>
    </row>
    <row r="54" spans="2:24">
      <c r="B54" s="34"/>
      <c r="C54" s="36"/>
      <c r="D54" s="43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5"/>
      <c r="W54" s="3"/>
      <c r="X54" s="3"/>
    </row>
    <row r="55" spans="2:24">
      <c r="B55" s="34"/>
      <c r="C55" s="36"/>
      <c r="D55" s="43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5"/>
      <c r="W55" s="3"/>
      <c r="X55" s="3"/>
    </row>
    <row r="56" spans="2:24">
      <c r="B56" s="34"/>
      <c r="C56" s="36"/>
      <c r="D56" s="43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5"/>
      <c r="W56" s="3"/>
      <c r="X56" s="3"/>
    </row>
    <row r="57" spans="2:24">
      <c r="B57" s="34"/>
      <c r="C57" s="36"/>
      <c r="D57" s="43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5"/>
      <c r="W57" s="3"/>
      <c r="X57" s="3"/>
    </row>
    <row r="58" spans="2:24">
      <c r="B58" s="34"/>
      <c r="C58" s="36"/>
      <c r="D58" s="43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5"/>
      <c r="W58" s="37"/>
      <c r="X58" s="3"/>
    </row>
    <row r="59" spans="2:24">
      <c r="B59" s="34"/>
      <c r="C59" s="36"/>
      <c r="D59" s="43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5"/>
      <c r="W59" s="37"/>
      <c r="X59" s="3"/>
    </row>
    <row r="60" spans="2:24">
      <c r="B60" s="34"/>
      <c r="C60" s="3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34"/>
      <c r="C61" s="3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20.25">
      <c r="B62" s="49"/>
      <c r="C62" s="67"/>
      <c r="D62" s="50" t="s">
        <v>7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1"/>
      <c r="W62" s="3"/>
      <c r="X62" s="3"/>
    </row>
    <row r="63" spans="2:24" ht="16.5">
      <c r="B63" s="34"/>
      <c r="C63" s="36"/>
      <c r="D63" s="65" t="s">
        <v>8</v>
      </c>
      <c r="E63" s="52"/>
      <c r="F63" s="52"/>
      <c r="G63" s="52"/>
      <c r="H63" s="66"/>
      <c r="I63" s="68" t="s">
        <v>9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4"/>
      <c r="W63" s="3"/>
      <c r="X63" s="3"/>
    </row>
    <row r="64" spans="2:24">
      <c r="B64" s="34"/>
      <c r="C64" s="36"/>
      <c r="D64" s="43"/>
      <c r="E64" s="44"/>
      <c r="F64" s="44"/>
      <c r="G64" s="44"/>
      <c r="H64" s="45"/>
      <c r="I64" s="69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4"/>
      <c r="W64" s="3"/>
      <c r="X64" s="3"/>
    </row>
    <row r="65" spans="2:24">
      <c r="B65" s="34"/>
      <c r="C65" s="36"/>
      <c r="D65" s="43"/>
      <c r="E65" s="44"/>
      <c r="F65" s="44"/>
      <c r="G65" s="44"/>
      <c r="H65" s="45"/>
      <c r="I65" s="43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5"/>
      <c r="W65" s="3"/>
      <c r="X65" s="3"/>
    </row>
    <row r="66" spans="2:24">
      <c r="B66" s="34"/>
      <c r="C66" s="36"/>
      <c r="D66" s="43"/>
      <c r="E66" s="44"/>
      <c r="F66" s="44"/>
      <c r="G66" s="44"/>
      <c r="H66" s="45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8"/>
      <c r="W66" s="3"/>
      <c r="X66" s="3"/>
    </row>
    <row r="67" spans="2:24">
      <c r="B67" s="34"/>
      <c r="C67" s="36"/>
      <c r="D67" s="43"/>
      <c r="E67" s="44"/>
      <c r="F67" s="44"/>
      <c r="G67" s="44"/>
      <c r="H67" s="45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5"/>
      <c r="W67" s="3"/>
      <c r="X67" s="3"/>
    </row>
    <row r="68" spans="2:24">
      <c r="B68" s="34"/>
      <c r="C68" s="36"/>
      <c r="D68" s="43"/>
      <c r="E68" s="44"/>
      <c r="F68" s="44"/>
      <c r="G68" s="44"/>
      <c r="H68" s="45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5"/>
      <c r="W68" s="3"/>
      <c r="X68" s="3"/>
    </row>
    <row r="69" spans="2:24">
      <c r="B69" s="34"/>
      <c r="C69" s="3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 ht="20.25">
      <c r="B70" s="49"/>
      <c r="C70" s="49"/>
      <c r="D70" s="50" t="s">
        <v>10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1"/>
      <c r="W70" s="3"/>
      <c r="X70" s="3"/>
    </row>
    <row r="71" spans="2:24">
      <c r="B71" s="34"/>
      <c r="C71" s="36"/>
      <c r="D71" s="65" t="s">
        <v>8</v>
      </c>
      <c r="E71" s="52"/>
      <c r="F71" s="52"/>
      <c r="G71" s="52"/>
      <c r="H71" s="66"/>
      <c r="I71" s="53" t="s">
        <v>9</v>
      </c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4"/>
      <c r="W71" s="3"/>
      <c r="X71" s="3"/>
    </row>
    <row r="72" spans="2:24">
      <c r="B72" s="34"/>
      <c r="C72" s="36"/>
      <c r="D72" s="43"/>
      <c r="E72" s="44"/>
      <c r="F72" s="44"/>
      <c r="G72" s="44"/>
      <c r="H72" s="45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4"/>
      <c r="W72" s="3"/>
      <c r="X72" s="3"/>
    </row>
    <row r="73" spans="2:24">
      <c r="B73" s="34"/>
      <c r="C73" s="34"/>
      <c r="D73" s="43"/>
      <c r="E73" s="44"/>
      <c r="F73" s="44"/>
      <c r="G73" s="44"/>
      <c r="H73" s="45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5"/>
      <c r="W73" s="3"/>
      <c r="X73" s="3"/>
    </row>
    <row r="74" spans="2:24">
      <c r="B74" s="34"/>
      <c r="C74" s="36"/>
      <c r="D74" s="43"/>
      <c r="E74" s="44"/>
      <c r="F74" s="44"/>
      <c r="G74" s="44"/>
      <c r="H74" s="45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5"/>
      <c r="W74" s="3"/>
      <c r="X74" s="3"/>
    </row>
    <row r="75" spans="2:24">
      <c r="B75" s="34"/>
      <c r="C75" s="34"/>
      <c r="D75" s="43"/>
      <c r="E75" s="44"/>
      <c r="F75" s="44"/>
      <c r="G75" s="44"/>
      <c r="H75" s="45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5"/>
      <c r="W75" s="3"/>
      <c r="X75" s="3"/>
    </row>
    <row r="76" spans="2:24">
      <c r="B76" s="34"/>
      <c r="C76" s="34"/>
      <c r="D76" s="43"/>
      <c r="E76" s="44"/>
      <c r="F76" s="44"/>
      <c r="G76" s="44"/>
      <c r="H76" s="45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5"/>
      <c r="W76" s="3"/>
      <c r="X76" s="3"/>
    </row>
    <row r="77" spans="2:24">
      <c r="B77" s="34"/>
      <c r="C77" s="34"/>
      <c r="D77" s="3"/>
      <c r="E77" s="3"/>
      <c r="F77" s="3"/>
      <c r="G77" s="3"/>
      <c r="H77" s="38"/>
      <c r="I77" s="3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 ht="20.25">
      <c r="B78" s="49"/>
      <c r="C78" s="49"/>
      <c r="D78" s="50" t="s">
        <v>11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1"/>
      <c r="W78" s="3"/>
      <c r="X78" s="3"/>
    </row>
    <row r="79" spans="2:24">
      <c r="B79" s="34"/>
      <c r="C79" s="36"/>
      <c r="D79" s="57" t="s">
        <v>8</v>
      </c>
      <c r="E79" s="58"/>
      <c r="F79" s="58"/>
      <c r="G79" s="58"/>
      <c r="H79" s="59"/>
      <c r="I79" s="53" t="s">
        <v>9</v>
      </c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4"/>
      <c r="W79" s="3"/>
      <c r="X79" s="3"/>
    </row>
    <row r="80" spans="2:24">
      <c r="B80" s="34"/>
      <c r="C80" s="36"/>
      <c r="D80" s="43"/>
      <c r="E80" s="44"/>
      <c r="F80" s="44"/>
      <c r="G80" s="44"/>
      <c r="H80" s="4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6"/>
      <c r="W80" s="3"/>
      <c r="X80" s="3"/>
    </row>
    <row r="81" spans="2:24">
      <c r="B81" s="34"/>
      <c r="C81" s="36"/>
      <c r="D81" s="60"/>
      <c r="E81" s="61"/>
      <c r="F81" s="61"/>
      <c r="G81" s="61"/>
      <c r="H81" s="6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2"/>
      <c r="W81" s="3"/>
      <c r="X81" s="3"/>
    </row>
    <row r="82" spans="2:24">
      <c r="B82" s="34"/>
      <c r="C82" s="34"/>
      <c r="D82" s="43"/>
      <c r="E82" s="44"/>
      <c r="F82" s="44"/>
      <c r="G82" s="44"/>
      <c r="H82" s="45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5"/>
      <c r="W82" s="3"/>
      <c r="X82" s="3"/>
    </row>
    <row r="83" spans="2:24">
      <c r="B83" s="34"/>
      <c r="C83" s="36"/>
      <c r="D83" s="40"/>
      <c r="E83" s="41"/>
      <c r="F83" s="41"/>
      <c r="G83" s="41"/>
      <c r="H83" s="42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2"/>
      <c r="W83" s="3"/>
      <c r="X83" s="3"/>
    </row>
    <row r="84" spans="2:24">
      <c r="B84" s="34"/>
      <c r="C84" s="34"/>
      <c r="D84" s="43"/>
      <c r="E84" s="44"/>
      <c r="F84" s="44"/>
      <c r="G84" s="44"/>
      <c r="H84" s="45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5"/>
      <c r="W84" s="3"/>
      <c r="X84" s="3"/>
    </row>
    <row r="85" spans="2:24">
      <c r="B85" s="34"/>
      <c r="C85" s="34"/>
      <c r="D85" s="3"/>
      <c r="E85" s="3"/>
      <c r="F85" s="3"/>
      <c r="G85" s="3"/>
      <c r="H85" s="38"/>
      <c r="I85" s="3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ht="20.25">
      <c r="B86" s="49"/>
      <c r="C86" s="49"/>
      <c r="D86" s="50" t="s">
        <v>12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1"/>
      <c r="W86" s="3"/>
      <c r="X86" s="3"/>
    </row>
    <row r="87" spans="2:24">
      <c r="B87" s="3"/>
      <c r="C87" s="3"/>
      <c r="D87" s="52" t="s">
        <v>8</v>
      </c>
      <c r="E87" s="52"/>
      <c r="F87" s="52"/>
      <c r="G87" s="52"/>
      <c r="H87" s="52"/>
      <c r="I87" s="53" t="s">
        <v>9</v>
      </c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4"/>
      <c r="W87" s="3"/>
      <c r="X87" s="3"/>
    </row>
    <row r="88" spans="2:24">
      <c r="B88" s="3"/>
      <c r="C88" s="39"/>
      <c r="D88" s="43"/>
      <c r="E88" s="44"/>
      <c r="F88" s="44"/>
      <c r="G88" s="44"/>
      <c r="H88" s="4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6"/>
      <c r="W88" s="3"/>
      <c r="X88" s="3"/>
    </row>
    <row r="89" spans="2:24">
      <c r="B89" s="3"/>
      <c r="C89" s="39"/>
      <c r="D89" s="46"/>
      <c r="E89" s="47"/>
      <c r="F89" s="47"/>
      <c r="G89" s="47"/>
      <c r="H89" s="48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8"/>
      <c r="W89" s="3"/>
      <c r="X89" s="3"/>
    </row>
    <row r="90" spans="2:24">
      <c r="B90" s="3"/>
      <c r="C90" s="39"/>
      <c r="D90" s="46"/>
      <c r="E90" s="47"/>
      <c r="F90" s="47"/>
      <c r="G90" s="47"/>
      <c r="H90" s="48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8"/>
      <c r="W90" s="3"/>
      <c r="X90" s="3"/>
    </row>
    <row r="91" spans="2:24">
      <c r="B91" s="3"/>
      <c r="C91" s="39"/>
      <c r="D91" s="46"/>
      <c r="E91" s="47"/>
      <c r="F91" s="47"/>
      <c r="G91" s="47"/>
      <c r="H91" s="48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8"/>
      <c r="W91" s="3"/>
      <c r="X91" s="3"/>
    </row>
    <row r="92" spans="2:24">
      <c r="B92" s="3"/>
      <c r="C92" s="39"/>
      <c r="D92" s="40"/>
      <c r="E92" s="41"/>
      <c r="F92" s="41"/>
      <c r="G92" s="41"/>
      <c r="H92" s="42"/>
      <c r="I92" s="43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5"/>
      <c r="W92" s="3"/>
      <c r="X92" s="3"/>
    </row>
    <row r="93" spans="2:24">
      <c r="B93" s="3"/>
      <c r="C93" s="3"/>
      <c r="D93" s="38"/>
      <c r="E93" s="38"/>
      <c r="F93" s="38"/>
      <c r="G93" s="38"/>
      <c r="H93" s="3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</sheetData>
  <sheetProtection algorithmName="SHA-512" hashValue="o2Csa52l9a5yR3OwEqidVZef0ukzxFkwzlBLMoKlJxVjMYRs2nTqAfomJaRgozxuuAAUhrO9fftsw9LsSVK/6g==" saltValue="silYgmyo+rxEsLw7E/1DQQ==" spinCount="100000" sheet="1" objects="1" scenarios="1" selectLockedCells="1"/>
  <mergeCells count="71">
    <mergeCell ref="B2:X2"/>
    <mergeCell ref="B47:C47"/>
    <mergeCell ref="D47:F47"/>
    <mergeCell ref="B49:C49"/>
    <mergeCell ref="D49:F49"/>
    <mergeCell ref="D51:V51"/>
    <mergeCell ref="B52:C52"/>
    <mergeCell ref="D52:V52"/>
    <mergeCell ref="D53:V53"/>
    <mergeCell ref="D54:V54"/>
    <mergeCell ref="D55:V55"/>
    <mergeCell ref="D56:V56"/>
    <mergeCell ref="D57:V57"/>
    <mergeCell ref="D58:V58"/>
    <mergeCell ref="D59:V59"/>
    <mergeCell ref="B62:C62"/>
    <mergeCell ref="D62:V62"/>
    <mergeCell ref="D63:H63"/>
    <mergeCell ref="I63:V63"/>
    <mergeCell ref="D64:H64"/>
    <mergeCell ref="I64:V64"/>
    <mergeCell ref="D65:H65"/>
    <mergeCell ref="I65:V65"/>
    <mergeCell ref="D66:H66"/>
    <mergeCell ref="I66:V66"/>
    <mergeCell ref="D67:H67"/>
    <mergeCell ref="I67:V67"/>
    <mergeCell ref="D68:H68"/>
    <mergeCell ref="I68:V68"/>
    <mergeCell ref="B70:C70"/>
    <mergeCell ref="D70:V70"/>
    <mergeCell ref="D71:H71"/>
    <mergeCell ref="I71:V71"/>
    <mergeCell ref="D72:H72"/>
    <mergeCell ref="I72:V72"/>
    <mergeCell ref="D73:H73"/>
    <mergeCell ref="I73:V73"/>
    <mergeCell ref="D74:H74"/>
    <mergeCell ref="I74:V74"/>
    <mergeCell ref="D75:H75"/>
    <mergeCell ref="I75:V75"/>
    <mergeCell ref="D76:H76"/>
    <mergeCell ref="I76:V76"/>
    <mergeCell ref="B78:C78"/>
    <mergeCell ref="D78:V78"/>
    <mergeCell ref="D79:H79"/>
    <mergeCell ref="I79:V79"/>
    <mergeCell ref="D80:H80"/>
    <mergeCell ref="I80:V80"/>
    <mergeCell ref="D81:H81"/>
    <mergeCell ref="I81:V81"/>
    <mergeCell ref="D82:H82"/>
    <mergeCell ref="I82:V82"/>
    <mergeCell ref="D83:H83"/>
    <mergeCell ref="I83:V83"/>
    <mergeCell ref="D84:H84"/>
    <mergeCell ref="I84:V84"/>
    <mergeCell ref="B86:C86"/>
    <mergeCell ref="D86:V86"/>
    <mergeCell ref="D87:H87"/>
    <mergeCell ref="I87:V87"/>
    <mergeCell ref="D88:H88"/>
    <mergeCell ref="I88:V88"/>
    <mergeCell ref="D92:H92"/>
    <mergeCell ref="I92:V92"/>
    <mergeCell ref="D89:H89"/>
    <mergeCell ref="I89:V89"/>
    <mergeCell ref="D90:H90"/>
    <mergeCell ref="I90:V90"/>
    <mergeCell ref="D91:H91"/>
    <mergeCell ref="I91:V9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locked="0" defaultSize="0" autoFill="0" autoLine="0" autoPict="0">
                <anchor moveWithCells="1">
                  <from>
                    <xdr:col>17</xdr:col>
                    <xdr:colOff>152400</xdr:colOff>
                    <xdr:row>23</xdr:row>
                    <xdr:rowOff>133350</xdr:rowOff>
                  </from>
                  <to>
                    <xdr:col>18</xdr:col>
                    <xdr:colOff>552450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locked="0" defaultSize="0" autoFill="0" autoLine="0" autoPict="0">
                <anchor moveWithCells="1">
                  <from>
                    <xdr:col>18</xdr:col>
                    <xdr:colOff>238125</xdr:colOff>
                    <xdr:row>23</xdr:row>
                    <xdr:rowOff>142875</xdr:rowOff>
                  </from>
                  <to>
                    <xdr:col>20</xdr:col>
                    <xdr:colOff>28575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locked="0"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152400</xdr:rowOff>
                  </from>
                  <to>
                    <xdr:col>18</xdr:col>
                    <xdr:colOff>542925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locked="0" defaultSize="0" autoFill="0" autoLine="0" autoPict="0">
                <anchor moveWithCells="1">
                  <from>
                    <xdr:col>18</xdr:col>
                    <xdr:colOff>247650</xdr:colOff>
                    <xdr:row>26</xdr:row>
                    <xdr:rowOff>152400</xdr:rowOff>
                  </from>
                  <to>
                    <xdr:col>20</xdr:col>
                    <xdr:colOff>38100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locked="0" defaultSize="0" autoFill="0" autoLine="0" autoPict="0">
                <anchor moveWithCells="1">
                  <from>
                    <xdr:col>19</xdr:col>
                    <xdr:colOff>400050</xdr:colOff>
                    <xdr:row>23</xdr:row>
                    <xdr:rowOff>152400</xdr:rowOff>
                  </from>
                  <to>
                    <xdr:col>21</xdr:col>
                    <xdr:colOff>190500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locked="0" defaultSize="0" autoFill="0" autoLine="0" autoPict="0">
                <anchor moveWithCells="1">
                  <from>
                    <xdr:col>17</xdr:col>
                    <xdr:colOff>114300</xdr:colOff>
                    <xdr:row>32</xdr:row>
                    <xdr:rowOff>19050</xdr:rowOff>
                  </from>
                  <to>
                    <xdr:col>19</xdr:col>
                    <xdr:colOff>19050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locked="0" defaultSize="0" autoFill="0" autoLine="0" autoPict="0">
                <anchor moveWithCells="1">
                  <from>
                    <xdr:col>17</xdr:col>
                    <xdr:colOff>114300</xdr:colOff>
                    <xdr:row>34</xdr:row>
                    <xdr:rowOff>28575</xdr:rowOff>
                  </from>
                  <to>
                    <xdr:col>19</xdr:col>
                    <xdr:colOff>428625</xdr:colOff>
                    <xdr:row>35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locked="0" defaultSize="0" autoFill="0" autoLine="0" autoPict="0">
                <anchor moveWithCells="1">
                  <from>
                    <xdr:col>17</xdr:col>
                    <xdr:colOff>114300</xdr:colOff>
                    <xdr:row>36</xdr:row>
                    <xdr:rowOff>9525</xdr:rowOff>
                  </from>
                  <to>
                    <xdr:col>19</xdr:col>
                    <xdr:colOff>447675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locked="0" defaultSize="0" autoFill="0" autoLine="0" autoPict="0">
                <anchor moveWithCells="1">
                  <from>
                    <xdr:col>19</xdr:col>
                    <xdr:colOff>409575</xdr:colOff>
                    <xdr:row>26</xdr:row>
                    <xdr:rowOff>152400</xdr:rowOff>
                  </from>
                  <to>
                    <xdr:col>21</xdr:col>
                    <xdr:colOff>209550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locked="0" defaultSize="0" autoFill="0" autoLine="0" autoPict="0">
                <anchor moveWithCells="1">
                  <from>
                    <xdr:col>17</xdr:col>
                    <xdr:colOff>114300</xdr:colOff>
                    <xdr:row>37</xdr:row>
                    <xdr:rowOff>180975</xdr:rowOff>
                  </from>
                  <to>
                    <xdr:col>20</xdr:col>
                    <xdr:colOff>466725</xdr:colOff>
                    <xdr:row>39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showGridLines="0" zoomScale="115" zoomScaleNormal="115" workbookViewId="0">
      <selection activeCell="E21" sqref="E21"/>
    </sheetView>
  </sheetViews>
  <sheetFormatPr defaultRowHeight="15"/>
  <cols>
    <col min="1" max="1" width="14.42578125" bestFit="1" customWidth="1"/>
    <col min="2" max="2" width="38.7109375" bestFit="1" customWidth="1"/>
    <col min="3" max="3" width="20" customWidth="1"/>
    <col min="4" max="4" width="19.85546875" bestFit="1" customWidth="1"/>
    <col min="5" max="5" width="22.42578125" customWidth="1"/>
    <col min="6" max="6" width="22.85546875" customWidth="1"/>
    <col min="7" max="7" width="56.85546875" customWidth="1"/>
    <col min="8" max="9" width="35.42578125" customWidth="1"/>
    <col min="10" max="10" width="16.7109375" style="1" customWidth="1"/>
  </cols>
  <sheetData>
    <row r="1" spans="1:10" s="13" customFormat="1">
      <c r="A1" s="29" t="s">
        <v>13</v>
      </c>
      <c r="B1" s="10" t="s">
        <v>14</v>
      </c>
      <c r="C1" s="10" t="s">
        <v>15</v>
      </c>
      <c r="D1" s="10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12" t="s">
        <v>22</v>
      </c>
    </row>
    <row r="2" spans="1:10">
      <c r="A2" s="30" t="s">
        <v>23</v>
      </c>
      <c r="B2" s="6" t="s">
        <v>24</v>
      </c>
      <c r="C2" s="6" t="s">
        <v>25</v>
      </c>
      <c r="D2" s="6" t="s">
        <v>26</v>
      </c>
      <c r="E2" s="31" t="s">
        <v>27</v>
      </c>
      <c r="F2" s="31" t="s">
        <v>28</v>
      </c>
      <c r="G2" s="6" t="s">
        <v>29</v>
      </c>
      <c r="H2" s="6"/>
      <c r="I2" s="19"/>
      <c r="J2" s="7" t="str">
        <f>IF(Base_Conversa[[#This Row],[Data_hora]]&lt;&gt;"",LEFT(D2,10),"")</f>
        <v>2023-11-23</v>
      </c>
    </row>
    <row r="3" spans="1:10">
      <c r="A3" s="30" t="s">
        <v>23</v>
      </c>
      <c r="B3" s="6" t="s">
        <v>30</v>
      </c>
      <c r="C3" s="6" t="s">
        <v>25</v>
      </c>
      <c r="D3" s="6" t="s">
        <v>31</v>
      </c>
      <c r="E3" s="31" t="s">
        <v>27</v>
      </c>
      <c r="F3" s="31" t="s">
        <v>32</v>
      </c>
      <c r="G3" s="6" t="s">
        <v>33</v>
      </c>
      <c r="H3" s="6"/>
      <c r="I3" s="19"/>
      <c r="J3" s="7" t="str">
        <f>IF(Base_Conversa[[#This Row],[Data_hora]]&lt;&gt;"",LEFT(D3,10),"")</f>
        <v>2023-11-23</v>
      </c>
    </row>
    <row r="4" spans="1:10">
      <c r="A4" s="30" t="s">
        <v>23</v>
      </c>
      <c r="B4" s="6" t="s">
        <v>34</v>
      </c>
      <c r="C4" s="6" t="s">
        <v>35</v>
      </c>
      <c r="D4" s="6" t="s">
        <v>36</v>
      </c>
      <c r="E4" s="31" t="s">
        <v>27</v>
      </c>
      <c r="F4" s="31" t="s">
        <v>37</v>
      </c>
      <c r="G4" s="6" t="s">
        <v>38</v>
      </c>
      <c r="H4" s="6"/>
      <c r="I4" s="19"/>
      <c r="J4" s="7" t="str">
        <f>IF(Base_Conversa[[#This Row],[Data_hora]]&lt;&gt;"",LEFT(D4,10),"")</f>
        <v>2023-11-23</v>
      </c>
    </row>
    <row r="5" spans="1:10">
      <c r="A5" s="30" t="s">
        <v>23</v>
      </c>
      <c r="B5" s="6" t="s">
        <v>39</v>
      </c>
      <c r="C5" s="6" t="s">
        <v>40</v>
      </c>
      <c r="D5" s="6" t="s">
        <v>41</v>
      </c>
      <c r="E5" s="31" t="s">
        <v>27</v>
      </c>
      <c r="F5" s="31" t="s">
        <v>37</v>
      </c>
      <c r="G5" s="6" t="s">
        <v>42</v>
      </c>
      <c r="H5" s="6"/>
      <c r="I5" s="19"/>
      <c r="J5" s="7" t="str">
        <f>IF(Base_Conversa[[#This Row],[Data_hora]]&lt;&gt;"",LEFT(D5,10),"")</f>
        <v>2023-11-23</v>
      </c>
    </row>
    <row r="6" spans="1:10">
      <c r="A6" s="30" t="s">
        <v>23</v>
      </c>
      <c r="B6" s="6" t="s">
        <v>43</v>
      </c>
      <c r="C6" s="6" t="s">
        <v>25</v>
      </c>
      <c r="D6" s="6" t="s">
        <v>44</v>
      </c>
      <c r="E6" s="31" t="s">
        <v>27</v>
      </c>
      <c r="F6" s="31" t="s">
        <v>37</v>
      </c>
      <c r="G6" s="6" t="s">
        <v>42</v>
      </c>
      <c r="H6" s="6"/>
      <c r="I6" s="19"/>
      <c r="J6" s="7" t="str">
        <f>IF(Base_Conversa[[#This Row],[Data_hora]]&lt;&gt;"",LEFT(D6,10),"")</f>
        <v>2023-11-23</v>
      </c>
    </row>
    <row r="7" spans="1:10">
      <c r="A7" s="30" t="s">
        <v>23</v>
      </c>
      <c r="B7" s="6" t="s">
        <v>45</v>
      </c>
      <c r="C7" s="6" t="s">
        <v>35</v>
      </c>
      <c r="D7" s="6" t="s">
        <v>46</v>
      </c>
      <c r="E7" s="31" t="s">
        <v>27</v>
      </c>
      <c r="F7" s="31" t="s">
        <v>37</v>
      </c>
      <c r="G7" s="6" t="s">
        <v>47</v>
      </c>
      <c r="H7" s="6"/>
      <c r="I7" s="19"/>
      <c r="J7" s="7" t="str">
        <f>IF(Base_Conversa[[#This Row],[Data_hora]]&lt;&gt;"",LEFT(D7,10),"")</f>
        <v>2023-11-23</v>
      </c>
    </row>
    <row r="8" spans="1:10">
      <c r="A8" s="30" t="s">
        <v>23</v>
      </c>
      <c r="B8" s="6" t="s">
        <v>48</v>
      </c>
      <c r="C8" s="6" t="s">
        <v>35</v>
      </c>
      <c r="D8" s="6" t="s">
        <v>49</v>
      </c>
      <c r="E8" s="31" t="s">
        <v>28</v>
      </c>
      <c r="F8" s="31" t="s">
        <v>37</v>
      </c>
      <c r="G8" s="6" t="s">
        <v>50</v>
      </c>
      <c r="H8" s="6"/>
      <c r="I8" s="19"/>
      <c r="J8" s="7" t="str">
        <f>IF(Base_Conversa[[#This Row],[Data_hora]]&lt;&gt;"",LEFT(D8,10),"")</f>
        <v>2023-11-23</v>
      </c>
    </row>
    <row r="9" spans="1:10">
      <c r="A9" s="30" t="s">
        <v>23</v>
      </c>
      <c r="B9" s="6" t="s">
        <v>34</v>
      </c>
      <c r="C9" s="6" t="s">
        <v>25</v>
      </c>
      <c r="D9" s="6" t="s">
        <v>51</v>
      </c>
      <c r="E9" s="31" t="s">
        <v>28</v>
      </c>
      <c r="F9" s="31" t="s">
        <v>37</v>
      </c>
      <c r="G9" s="6" t="s">
        <v>50</v>
      </c>
      <c r="H9" s="6"/>
      <c r="I9" s="19"/>
      <c r="J9" s="7" t="str">
        <f>IF(Base_Conversa[[#This Row],[Data_hora]]&lt;&gt;"",LEFT(D9,10),"")</f>
        <v>2023-11-23</v>
      </c>
    </row>
    <row r="10" spans="1:10">
      <c r="A10" s="30" t="s">
        <v>23</v>
      </c>
      <c r="B10" s="6" t="s">
        <v>39</v>
      </c>
      <c r="C10" s="6" t="s">
        <v>40</v>
      </c>
      <c r="D10" s="6" t="s">
        <v>52</v>
      </c>
      <c r="E10" s="31" t="s">
        <v>28</v>
      </c>
      <c r="F10" s="31" t="s">
        <v>28</v>
      </c>
      <c r="G10" s="6" t="s">
        <v>50</v>
      </c>
      <c r="H10" s="6"/>
      <c r="I10" s="19"/>
      <c r="J10" s="7" t="str">
        <f>IF(Base_Conversa[[#This Row],[Data_hora]]&lt;&gt;"",LEFT(D10,10),"")</f>
        <v>2023-11-23</v>
      </c>
    </row>
    <row r="11" spans="1:10">
      <c r="A11" s="30" t="s">
        <v>23</v>
      </c>
      <c r="B11" s="6" t="s">
        <v>53</v>
      </c>
      <c r="C11" s="6" t="s">
        <v>54</v>
      </c>
      <c r="D11" s="6" t="s">
        <v>55</v>
      </c>
      <c r="E11" s="31" t="s">
        <v>28</v>
      </c>
      <c r="F11" s="31" t="s">
        <v>32</v>
      </c>
      <c r="G11" s="6" t="s">
        <v>50</v>
      </c>
      <c r="H11" s="6"/>
      <c r="I11" s="19"/>
      <c r="J11" s="7" t="str">
        <f>IF(Base_Conversa[[#This Row],[Data_hora]]&lt;&gt;"",LEFT(D11,10),"")</f>
        <v>2023-11-23</v>
      </c>
    </row>
    <row r="12" spans="1:10">
      <c r="A12" s="30" t="s">
        <v>23</v>
      </c>
      <c r="B12" s="6" t="s">
        <v>56</v>
      </c>
      <c r="C12" s="6" t="s">
        <v>25</v>
      </c>
      <c r="D12" s="6" t="s">
        <v>57</v>
      </c>
      <c r="E12" s="31" t="s">
        <v>28</v>
      </c>
      <c r="F12" s="31" t="s">
        <v>32</v>
      </c>
      <c r="G12" s="6" t="s">
        <v>50</v>
      </c>
      <c r="H12" s="6"/>
      <c r="I12" s="19"/>
      <c r="J12" s="7" t="str">
        <f>IF(Base_Conversa[[#This Row],[Data_hora]]&lt;&gt;"",LEFT(D12,10),"")</f>
        <v>2023-11-23</v>
      </c>
    </row>
    <row r="13" spans="1:10">
      <c r="A13" s="30" t="s">
        <v>23</v>
      </c>
      <c r="B13" s="6" t="s">
        <v>58</v>
      </c>
      <c r="C13" s="6" t="s">
        <v>35</v>
      </c>
      <c r="D13" s="6" t="s">
        <v>59</v>
      </c>
      <c r="E13" s="31" t="s">
        <v>28</v>
      </c>
      <c r="F13" s="31" t="s">
        <v>32</v>
      </c>
      <c r="G13" s="6" t="s">
        <v>50</v>
      </c>
      <c r="H13" s="6"/>
      <c r="I13" s="19"/>
      <c r="J13" s="7" t="str">
        <f>IF(Base_Conversa[[#This Row],[Data_hora]]&lt;&gt;"",LEFT(D13,10),"")</f>
        <v>2023-11-23</v>
      </c>
    </row>
    <row r="14" spans="1:10">
      <c r="A14" s="30" t="s">
        <v>23</v>
      </c>
      <c r="B14" s="6" t="s">
        <v>60</v>
      </c>
      <c r="C14" s="6" t="s">
        <v>54</v>
      </c>
      <c r="D14" s="6" t="s">
        <v>61</v>
      </c>
      <c r="E14" s="31" t="s">
        <v>28</v>
      </c>
      <c r="F14" s="31" t="s">
        <v>32</v>
      </c>
      <c r="G14" s="6" t="s">
        <v>50</v>
      </c>
      <c r="H14" s="6"/>
      <c r="I14" s="19"/>
      <c r="J14" s="7" t="str">
        <f>IF(Base_Conversa[[#This Row],[Data_hora]]&lt;&gt;"",LEFT(D14,10),"")</f>
        <v>2023-11-23</v>
      </c>
    </row>
    <row r="15" spans="1:10">
      <c r="A15" s="30" t="s">
        <v>23</v>
      </c>
      <c r="B15" s="6" t="s">
        <v>62</v>
      </c>
      <c r="C15" s="6" t="s">
        <v>25</v>
      </c>
      <c r="D15" s="6" t="s">
        <v>63</v>
      </c>
      <c r="E15" s="31" t="s">
        <v>28</v>
      </c>
      <c r="F15" s="31" t="s">
        <v>28</v>
      </c>
      <c r="G15" s="6" t="s">
        <v>50</v>
      </c>
      <c r="H15" s="6"/>
      <c r="I15" s="19"/>
      <c r="J15" s="7" t="str">
        <f>IF(Base_Conversa[[#This Row],[Data_hora]]&lt;&gt;"",LEFT(D15,10),"")</f>
        <v>2023-11-23</v>
      </c>
    </row>
    <row r="16" spans="1:10">
      <c r="A16" s="30" t="s">
        <v>23</v>
      </c>
      <c r="B16" s="6" t="s">
        <v>64</v>
      </c>
      <c r="C16" s="6" t="s">
        <v>65</v>
      </c>
      <c r="D16" s="6" t="s">
        <v>66</v>
      </c>
      <c r="E16" s="31" t="s">
        <v>28</v>
      </c>
      <c r="F16" s="31" t="s">
        <v>32</v>
      </c>
      <c r="G16" s="6" t="s">
        <v>50</v>
      </c>
      <c r="H16" s="6"/>
      <c r="I16" s="19"/>
      <c r="J16" s="7" t="str">
        <f>IF(Base_Conversa[[#This Row],[Data_hora]]&lt;&gt;"",LEFT(D16,10),"")</f>
        <v>2023-11-23</v>
      </c>
    </row>
    <row r="17" spans="1:10">
      <c r="A17" s="30" t="s">
        <v>23</v>
      </c>
      <c r="B17" s="6" t="s">
        <v>67</v>
      </c>
      <c r="C17" s="6" t="s">
        <v>68</v>
      </c>
      <c r="D17" s="6" t="s">
        <v>69</v>
      </c>
      <c r="E17" s="31" t="s">
        <v>28</v>
      </c>
      <c r="F17" s="31" t="s">
        <v>37</v>
      </c>
      <c r="G17" s="6" t="s">
        <v>29</v>
      </c>
      <c r="H17" s="6"/>
      <c r="I17" s="19"/>
      <c r="J17" s="7" t="str">
        <f>IF(Base_Conversa[[#This Row],[Data_hora]]&lt;&gt;"",LEFT(D17,10),"")</f>
        <v>2023-11-23</v>
      </c>
    </row>
    <row r="18" spans="1:10">
      <c r="A18" s="30" t="s">
        <v>23</v>
      </c>
      <c r="B18" s="6" t="s">
        <v>70</v>
      </c>
      <c r="C18" s="6" t="s">
        <v>25</v>
      </c>
      <c r="D18" s="6" t="s">
        <v>71</v>
      </c>
      <c r="E18" s="31" t="s">
        <v>28</v>
      </c>
      <c r="F18" s="31" t="s">
        <v>32</v>
      </c>
      <c r="G18" s="6" t="s">
        <v>33</v>
      </c>
      <c r="H18" s="6"/>
      <c r="I18" s="19"/>
      <c r="J18" s="7" t="str">
        <f>IF(Base_Conversa[[#This Row],[Data_hora]]&lt;&gt;"",LEFT(D18,10),"")</f>
        <v>2023-11-23</v>
      </c>
    </row>
    <row r="19" spans="1:10">
      <c r="A19" s="30" t="s">
        <v>23</v>
      </c>
      <c r="B19" s="6" t="s">
        <v>72</v>
      </c>
      <c r="C19" s="6" t="s">
        <v>25</v>
      </c>
      <c r="D19" s="6" t="s">
        <v>73</v>
      </c>
      <c r="E19" s="31" t="s">
        <v>27</v>
      </c>
      <c r="F19" s="31" t="s">
        <v>32</v>
      </c>
      <c r="G19" s="6" t="s">
        <v>74</v>
      </c>
      <c r="H19" s="6"/>
      <c r="I19" s="19"/>
      <c r="J19" s="7" t="str">
        <f>IF(Base_Conversa[[#This Row],[Data_hora]]&lt;&gt;"",LEFT(D19,10),"")</f>
        <v>2023-11-23</v>
      </c>
    </row>
    <row r="20" spans="1:10">
      <c r="A20" s="30" t="s">
        <v>23</v>
      </c>
      <c r="B20" s="6" t="s">
        <v>75</v>
      </c>
      <c r="C20" s="6" t="s">
        <v>25</v>
      </c>
      <c r="D20" s="6" t="s">
        <v>76</v>
      </c>
      <c r="E20" s="31" t="s">
        <v>27</v>
      </c>
      <c r="F20" s="31" t="s">
        <v>32</v>
      </c>
      <c r="G20" s="6" t="s">
        <v>74</v>
      </c>
      <c r="H20" s="6"/>
      <c r="I20" s="19"/>
      <c r="J20" s="7" t="str">
        <f>IF(Base_Conversa[[#This Row],[Data_hora]]&lt;&gt;"",LEFT(D20,10),"")</f>
        <v>2023-11-23</v>
      </c>
    </row>
    <row r="21" spans="1:10">
      <c r="A21" s="30" t="s">
        <v>23</v>
      </c>
      <c r="B21" s="6" t="s">
        <v>77</v>
      </c>
      <c r="C21" s="6" t="s">
        <v>25</v>
      </c>
      <c r="D21" s="6" t="s">
        <v>78</v>
      </c>
      <c r="E21" s="31" t="s">
        <v>27</v>
      </c>
      <c r="F21" s="31" t="s">
        <v>32</v>
      </c>
      <c r="G21" s="6" t="s">
        <v>79</v>
      </c>
      <c r="H21" s="6"/>
      <c r="I21" s="19"/>
      <c r="J21" s="7" t="str">
        <f>IF(Base_Conversa[[#This Row],[Data_hora]]&lt;&gt;"",LEFT(D21,10),"")</f>
        <v>2023-11-23</v>
      </c>
    </row>
    <row r="22" spans="1:10">
      <c r="A22" s="30" t="s">
        <v>23</v>
      </c>
      <c r="B22" s="6" t="s">
        <v>77</v>
      </c>
      <c r="C22" s="6" t="s">
        <v>25</v>
      </c>
      <c r="D22" s="6" t="s">
        <v>78</v>
      </c>
      <c r="E22" s="31"/>
      <c r="F22" s="31"/>
      <c r="G22" s="6"/>
      <c r="H22" s="6"/>
      <c r="I22" s="19"/>
      <c r="J22" s="7" t="str">
        <f>IF(Base_Conversa[[#This Row],[Data_hora]]&lt;&gt;"",LEFT(D22,10),"")</f>
        <v>2023-11-23</v>
      </c>
    </row>
    <row r="23" spans="1:10">
      <c r="A23" s="30" t="s">
        <v>80</v>
      </c>
      <c r="B23" s="6" t="s">
        <v>77</v>
      </c>
      <c r="C23" s="6" t="s">
        <v>25</v>
      </c>
      <c r="D23" s="6" t="s">
        <v>78</v>
      </c>
      <c r="E23" s="31"/>
      <c r="F23" s="31"/>
      <c r="G23" s="6"/>
      <c r="H23" s="6"/>
      <c r="I23" s="19"/>
      <c r="J23" s="7" t="str">
        <f>IF(Base_Conversa[[#This Row],[Data_hora]]&lt;&gt;"",LEFT(D23,10),"")</f>
        <v>2023-11-23</v>
      </c>
    </row>
    <row r="24" spans="1:10">
      <c r="A24" s="30"/>
      <c r="B24" s="6"/>
      <c r="C24" s="6"/>
      <c r="D24" s="6"/>
      <c r="E24" s="31"/>
      <c r="F24" s="31"/>
      <c r="G24" s="6"/>
      <c r="H24" s="6"/>
      <c r="I24" s="19"/>
      <c r="J24" s="7" t="str">
        <f>IF(Base_Conversa[[#This Row],[Data_hora]]&lt;&gt;"",LEFT(D24,10),"")</f>
        <v/>
      </c>
    </row>
    <row r="25" spans="1:10">
      <c r="A25" s="30"/>
      <c r="B25" s="6"/>
      <c r="C25" s="6"/>
      <c r="D25" s="6"/>
      <c r="E25" s="31"/>
      <c r="F25" s="31"/>
      <c r="G25" s="6"/>
      <c r="H25" s="6"/>
      <c r="I25" s="19"/>
      <c r="J25" s="7" t="str">
        <f>IF(Base_Conversa[[#This Row],[Data_hora]]&lt;&gt;"",LEFT(D25,10),"")</f>
        <v/>
      </c>
    </row>
    <row r="26" spans="1:10">
      <c r="A26" s="30"/>
      <c r="B26" s="6"/>
      <c r="C26" s="6"/>
      <c r="D26" s="6"/>
      <c r="E26" s="31"/>
      <c r="F26" s="31"/>
      <c r="G26" s="6"/>
      <c r="H26" s="6"/>
      <c r="I26" s="19"/>
      <c r="J26" s="7" t="str">
        <f>IF(Base_Conversa[[#This Row],[Data_hora]]&lt;&gt;"",LEFT(D26,10),"")</f>
        <v/>
      </c>
    </row>
    <row r="27" spans="1:10">
      <c r="A27" s="30"/>
      <c r="B27" s="6"/>
      <c r="C27" s="6"/>
      <c r="D27" s="6"/>
      <c r="E27" s="31"/>
      <c r="F27" s="31"/>
      <c r="G27" s="6"/>
      <c r="H27" s="6"/>
      <c r="I27" s="19"/>
      <c r="J27" s="7" t="str">
        <f>IF(Base_Conversa[[#This Row],[Data_hora]]&lt;&gt;"",LEFT(D27,10),"")</f>
        <v/>
      </c>
    </row>
    <row r="28" spans="1:10">
      <c r="A28" s="30"/>
      <c r="B28" s="6"/>
      <c r="C28" s="6"/>
      <c r="D28" s="6"/>
      <c r="E28" s="31"/>
      <c r="F28" s="31"/>
      <c r="G28" s="6"/>
      <c r="H28" s="6"/>
      <c r="I28" s="19"/>
      <c r="J28" s="7" t="str">
        <f>IF(Base_Conversa[[#This Row],[Data_hora]]&lt;&gt;"",LEFT(D28,10),"")</f>
        <v/>
      </c>
    </row>
    <row r="29" spans="1:10">
      <c r="A29" s="30"/>
      <c r="B29" s="6"/>
      <c r="C29" s="6"/>
      <c r="D29" s="6"/>
      <c r="E29" s="31"/>
      <c r="F29" s="31"/>
      <c r="G29" s="6"/>
      <c r="H29" s="6"/>
      <c r="I29" s="19"/>
      <c r="J29" s="7" t="str">
        <f>IF(Base_Conversa[[#This Row],[Data_hora]]&lt;&gt;"",LEFT(D29,10),"")</f>
        <v/>
      </c>
    </row>
    <row r="30" spans="1:10">
      <c r="A30" s="30"/>
      <c r="B30" s="6"/>
      <c r="C30" s="6"/>
      <c r="D30" s="6"/>
      <c r="E30" s="31"/>
      <c r="F30" s="31"/>
      <c r="G30" s="6"/>
      <c r="H30" s="6"/>
      <c r="I30" s="19"/>
      <c r="J30" s="7" t="str">
        <f>IF(Base_Conversa[[#This Row],[Data_hora]]&lt;&gt;"",LEFT(D30,10),"")</f>
        <v/>
      </c>
    </row>
    <row r="31" spans="1:10">
      <c r="A31" s="30"/>
      <c r="B31" s="6"/>
      <c r="C31" s="6"/>
      <c r="D31" s="6"/>
      <c r="E31" s="31"/>
      <c r="F31" s="31"/>
      <c r="G31" s="6"/>
      <c r="H31" s="6"/>
      <c r="I31" s="19"/>
      <c r="J31" s="7" t="str">
        <f>IF(Base_Conversa[[#This Row],[Data_hora]]&lt;&gt;"",LEFT(D31,10),"")</f>
        <v/>
      </c>
    </row>
    <row r="32" spans="1:10">
      <c r="A32" s="30"/>
      <c r="B32" s="6"/>
      <c r="C32" s="6"/>
      <c r="D32" s="6"/>
      <c r="E32" s="31"/>
      <c r="F32" s="31"/>
      <c r="G32" s="6"/>
      <c r="H32" s="6"/>
      <c r="I32" s="19"/>
      <c r="J32" s="7" t="str">
        <f>IF(Base_Conversa[[#This Row],[Data_hora]]&lt;&gt;"",LEFT(D32,10),"")</f>
        <v/>
      </c>
    </row>
    <row r="33" spans="1:10">
      <c r="A33" s="30"/>
      <c r="B33" s="6"/>
      <c r="C33" s="6"/>
      <c r="D33" s="6"/>
      <c r="E33" s="31"/>
      <c r="F33" s="31"/>
      <c r="G33" s="6"/>
      <c r="H33" s="6"/>
      <c r="I33" s="19"/>
      <c r="J33" s="7" t="str">
        <f>IF(Base_Conversa[[#This Row],[Data_hora]]&lt;&gt;"",LEFT(D33,10),"")</f>
        <v/>
      </c>
    </row>
    <row r="34" spans="1:10">
      <c r="A34" s="30"/>
      <c r="B34" s="6"/>
      <c r="C34" s="6"/>
      <c r="D34" s="6"/>
      <c r="E34" s="31"/>
      <c r="F34" s="31"/>
      <c r="G34" s="6"/>
      <c r="H34" s="6"/>
      <c r="I34" s="19"/>
      <c r="J34" s="7" t="str">
        <f>IF(Base_Conversa[[#This Row],[Data_hora]]&lt;&gt;"",LEFT(D34,10),"")</f>
        <v/>
      </c>
    </row>
    <row r="35" spans="1:10">
      <c r="A35" s="30"/>
      <c r="B35" s="6"/>
      <c r="C35" s="6"/>
      <c r="D35" s="6"/>
      <c r="E35" s="31"/>
      <c r="F35" s="31"/>
      <c r="G35" s="6"/>
      <c r="H35" s="6"/>
      <c r="I35" s="19"/>
      <c r="J35" s="7" t="str">
        <f>IF(Base_Conversa[[#This Row],[Data_hora]]&lt;&gt;"",LEFT(D35,10),"")</f>
        <v/>
      </c>
    </row>
    <row r="36" spans="1:10">
      <c r="A36" s="30"/>
      <c r="B36" s="6"/>
      <c r="C36" s="6"/>
      <c r="D36" s="6"/>
      <c r="E36" s="31"/>
      <c r="F36" s="31"/>
      <c r="G36" s="6"/>
      <c r="H36" s="6"/>
      <c r="I36" s="19"/>
      <c r="J36" s="7" t="str">
        <f>IF(Base_Conversa[[#This Row],[Data_hora]]&lt;&gt;"",LEFT(D36,10),"")</f>
        <v/>
      </c>
    </row>
    <row r="37" spans="1:10">
      <c r="A37" s="30"/>
      <c r="B37" s="6"/>
      <c r="C37" s="6"/>
      <c r="D37" s="6"/>
      <c r="E37" s="31"/>
      <c r="F37" s="31"/>
      <c r="G37" s="6"/>
      <c r="H37" s="6"/>
      <c r="I37" s="19"/>
      <c r="J37" s="7" t="str">
        <f>IF(Base_Conversa[[#This Row],[Data_hora]]&lt;&gt;"",LEFT(D37,10),"")</f>
        <v/>
      </c>
    </row>
    <row r="38" spans="1:10">
      <c r="A38" s="30"/>
      <c r="B38" s="6"/>
      <c r="C38" s="6"/>
      <c r="D38" s="6"/>
      <c r="E38" s="31"/>
      <c r="F38" s="31"/>
      <c r="G38" s="6"/>
      <c r="H38" s="6"/>
      <c r="I38" s="19"/>
      <c r="J38" s="7" t="str">
        <f>IF(Base_Conversa[[#This Row],[Data_hora]]&lt;&gt;"",LEFT(D38,10),"")</f>
        <v/>
      </c>
    </row>
    <row r="39" spans="1:10">
      <c r="A39" s="30"/>
      <c r="B39" s="6"/>
      <c r="C39" s="6"/>
      <c r="D39" s="6"/>
      <c r="E39" s="31"/>
      <c r="F39" s="31"/>
      <c r="G39" s="6"/>
      <c r="H39" s="6"/>
      <c r="I39" s="19"/>
      <c r="J39" s="7" t="str">
        <f>IF(Base_Conversa[[#This Row],[Data_hora]]&lt;&gt;"",LEFT(D39,10),"")</f>
        <v/>
      </c>
    </row>
    <row r="40" spans="1:10">
      <c r="A40" s="30"/>
      <c r="B40" s="6"/>
      <c r="C40" s="6"/>
      <c r="D40" s="6"/>
      <c r="E40" s="31"/>
      <c r="F40" s="31"/>
      <c r="G40" s="6"/>
      <c r="H40" s="6"/>
      <c r="I40" s="19"/>
      <c r="J40" s="7" t="str">
        <f>IF(Base_Conversa[[#This Row],[Data_hora]]&lt;&gt;"",LEFT(D40,10),"")</f>
        <v/>
      </c>
    </row>
    <row r="41" spans="1:10">
      <c r="A41" s="30"/>
      <c r="B41" s="6"/>
      <c r="C41" s="6"/>
      <c r="D41" s="6"/>
      <c r="E41" s="31"/>
      <c r="F41" s="31"/>
      <c r="G41" s="6"/>
      <c r="H41" s="6"/>
      <c r="I41" s="19"/>
      <c r="J41" s="7" t="str">
        <f>IF(Base_Conversa[[#This Row],[Data_hora]]&lt;&gt;"",LEFT(D41,10),"")</f>
        <v/>
      </c>
    </row>
    <row r="42" spans="1:10">
      <c r="A42" s="30"/>
      <c r="B42" s="6"/>
      <c r="C42" s="6"/>
      <c r="D42" s="6"/>
      <c r="E42" s="31"/>
      <c r="F42" s="31"/>
      <c r="G42" s="6"/>
      <c r="H42" s="6"/>
      <c r="I42" s="19"/>
      <c r="J42" s="7" t="str">
        <f>IF(Base_Conversa[[#This Row],[Data_hora]]&lt;&gt;"",LEFT(D42,10),"")</f>
        <v/>
      </c>
    </row>
    <row r="43" spans="1:10">
      <c r="A43" s="30"/>
      <c r="B43" s="6"/>
      <c r="C43" s="6"/>
      <c r="D43" s="6"/>
      <c r="E43" s="31"/>
      <c r="F43" s="31"/>
      <c r="G43" s="6"/>
      <c r="H43" s="6"/>
      <c r="I43" s="19"/>
      <c r="J43" s="7" t="str">
        <f>IF(Base_Conversa[[#This Row],[Data_hora]]&lt;&gt;"",LEFT(D43,10),"")</f>
        <v/>
      </c>
    </row>
    <row r="44" spans="1:10">
      <c r="A44" s="30"/>
      <c r="B44" s="6"/>
      <c r="C44" s="6"/>
      <c r="D44" s="6"/>
      <c r="E44" s="31"/>
      <c r="F44" s="31"/>
      <c r="G44" s="6"/>
      <c r="H44" s="6"/>
      <c r="I44" s="19"/>
      <c r="J44" s="7" t="str">
        <f>IF(Base_Conversa[[#This Row],[Data_hora]]&lt;&gt;"",LEFT(D44,10),"")</f>
        <v/>
      </c>
    </row>
    <row r="45" spans="1:10">
      <c r="A45" s="30"/>
      <c r="B45" s="6"/>
      <c r="C45" s="6"/>
      <c r="D45" s="6"/>
      <c r="E45" s="31"/>
      <c r="F45" s="31"/>
      <c r="G45" s="6"/>
      <c r="H45" s="6"/>
      <c r="I45" s="19"/>
      <c r="J45" s="7" t="str">
        <f>IF(Base_Conversa[[#This Row],[Data_hora]]&lt;&gt;"",LEFT(D45,10),"")</f>
        <v/>
      </c>
    </row>
    <row r="46" spans="1:10">
      <c r="A46" s="30"/>
      <c r="B46" s="6"/>
      <c r="C46" s="6"/>
      <c r="D46" s="6"/>
      <c r="E46" s="31"/>
      <c r="F46" s="31"/>
      <c r="G46" s="6"/>
      <c r="H46" s="6"/>
      <c r="I46" s="19"/>
      <c r="J46" s="7" t="str">
        <f>IF(Base_Conversa[[#This Row],[Data_hora]]&lt;&gt;"",LEFT(D46,10),"")</f>
        <v/>
      </c>
    </row>
    <row r="47" spans="1:10">
      <c r="A47" s="30"/>
      <c r="B47" s="6"/>
      <c r="C47" s="6"/>
      <c r="D47" s="6"/>
      <c r="E47" s="31"/>
      <c r="F47" s="31"/>
      <c r="G47" s="6"/>
      <c r="H47" s="6"/>
      <c r="I47" s="19"/>
      <c r="J47" s="7" t="str">
        <f>IF(Base_Conversa[[#This Row],[Data_hora]]&lt;&gt;"",LEFT(D47,10),"")</f>
        <v/>
      </c>
    </row>
    <row r="48" spans="1:10">
      <c r="A48" s="30"/>
      <c r="B48" s="6"/>
      <c r="C48" s="6"/>
      <c r="D48" s="6"/>
      <c r="E48" s="31"/>
      <c r="F48" s="31"/>
      <c r="G48" s="6"/>
      <c r="H48" s="6"/>
      <c r="I48" s="19"/>
      <c r="J48" s="7" t="str">
        <f>IF(Base_Conversa[[#This Row],[Data_hora]]&lt;&gt;"",LEFT(D48,10),"")</f>
        <v/>
      </c>
    </row>
    <row r="49" spans="1:10">
      <c r="A49" s="30"/>
      <c r="B49" s="6"/>
      <c r="C49" s="6"/>
      <c r="D49" s="6"/>
      <c r="E49" s="31"/>
      <c r="F49" s="31"/>
      <c r="G49" s="6"/>
      <c r="H49" s="6"/>
      <c r="I49" s="19"/>
      <c r="J49" s="7" t="str">
        <f>IF(Base_Conversa[[#This Row],[Data_hora]]&lt;&gt;"",LEFT(D49,10),"")</f>
        <v/>
      </c>
    </row>
    <row r="50" spans="1:10">
      <c r="A50" s="30"/>
      <c r="B50" s="6"/>
      <c r="C50" s="6"/>
      <c r="D50" s="6"/>
      <c r="E50" s="31"/>
      <c r="F50" s="31"/>
      <c r="G50" s="6"/>
      <c r="H50" s="6"/>
      <c r="I50" s="19"/>
      <c r="J50" s="7" t="str">
        <f>IF(Base_Conversa[[#This Row],[Data_hora]]&lt;&gt;"",LEFT(D50,10),"")</f>
        <v/>
      </c>
    </row>
    <row r="51" spans="1:10">
      <c r="A51" s="30"/>
      <c r="B51" s="6"/>
      <c r="C51" s="6"/>
      <c r="D51" s="6"/>
      <c r="E51" s="31"/>
      <c r="F51" s="31"/>
      <c r="G51" s="6"/>
      <c r="H51" s="6"/>
      <c r="I51" s="19"/>
      <c r="J51" s="7" t="str">
        <f>IF(Base_Conversa[[#This Row],[Data_hora]]&lt;&gt;"",LEFT(D51,10),"")</f>
        <v/>
      </c>
    </row>
    <row r="52" spans="1:10">
      <c r="A52" s="30"/>
      <c r="B52" s="6"/>
      <c r="C52" s="6"/>
      <c r="D52" s="6"/>
      <c r="E52" s="31"/>
      <c r="F52" s="31"/>
      <c r="G52" s="6"/>
      <c r="H52" s="6"/>
      <c r="I52" s="19"/>
      <c r="J52" s="7" t="str">
        <f>IF(Base_Conversa[[#This Row],[Data_hora]]&lt;&gt;"",LEFT(D52,10),"")</f>
        <v/>
      </c>
    </row>
    <row r="53" spans="1:10">
      <c r="A53" s="30"/>
      <c r="B53" s="6"/>
      <c r="C53" s="6"/>
      <c r="D53" s="6"/>
      <c r="E53" s="31"/>
      <c r="F53" s="31"/>
      <c r="G53" s="6"/>
      <c r="H53" s="6"/>
      <c r="I53" s="19"/>
      <c r="J53" s="7" t="str">
        <f>IF(Base_Conversa[[#This Row],[Data_hora]]&lt;&gt;"",LEFT(D53,10),"")</f>
        <v/>
      </c>
    </row>
    <row r="54" spans="1:10">
      <c r="A54" s="30"/>
      <c r="B54" s="6"/>
      <c r="C54" s="6"/>
      <c r="D54" s="6"/>
      <c r="E54" s="31"/>
      <c r="F54" s="31"/>
      <c r="G54" s="6"/>
      <c r="H54" s="6"/>
      <c r="I54" s="19"/>
      <c r="J54" s="7" t="str">
        <f>IF(Base_Conversa[[#This Row],[Data_hora]]&lt;&gt;"",LEFT(D54,10),"")</f>
        <v/>
      </c>
    </row>
    <row r="55" spans="1:10">
      <c r="A55" s="30"/>
      <c r="B55" s="6"/>
      <c r="C55" s="6"/>
      <c r="D55" s="6"/>
      <c r="E55" s="31"/>
      <c r="F55" s="31"/>
      <c r="G55" s="6"/>
      <c r="H55" s="6"/>
      <c r="I55" s="19"/>
      <c r="J55" s="7" t="str">
        <f>IF(Base_Conversa[[#This Row],[Data_hora]]&lt;&gt;"",LEFT(D55,10),"")</f>
        <v/>
      </c>
    </row>
    <row r="56" spans="1:10">
      <c r="A56" s="30"/>
      <c r="B56" s="6"/>
      <c r="C56" s="6"/>
      <c r="D56" s="6"/>
      <c r="E56" s="31"/>
      <c r="F56" s="31"/>
      <c r="G56" s="6"/>
      <c r="H56" s="6"/>
      <c r="I56" s="19"/>
      <c r="J56" s="7" t="str">
        <f>IF(Base_Conversa[[#This Row],[Data_hora]]&lt;&gt;"",LEFT(D56,10),"")</f>
        <v/>
      </c>
    </row>
    <row r="57" spans="1:10">
      <c r="A57" s="30"/>
      <c r="B57" s="6"/>
      <c r="C57" s="6"/>
      <c r="D57" s="6"/>
      <c r="E57" s="31"/>
      <c r="F57" s="31"/>
      <c r="G57" s="6"/>
      <c r="H57" s="6"/>
      <c r="I57" s="19"/>
      <c r="J57" s="7" t="str">
        <f>IF(Base_Conversa[[#This Row],[Data_hora]]&lt;&gt;"",LEFT(D57,10),"")</f>
        <v/>
      </c>
    </row>
    <row r="58" spans="1:10">
      <c r="A58" s="30"/>
      <c r="B58" s="6"/>
      <c r="C58" s="6"/>
      <c r="D58" s="6"/>
      <c r="E58" s="31"/>
      <c r="F58" s="31"/>
      <c r="G58" s="6"/>
      <c r="H58" s="6"/>
      <c r="I58" s="19"/>
      <c r="J58" s="7" t="str">
        <f>IF(Base_Conversa[[#This Row],[Data_hora]]&lt;&gt;"",LEFT(D58,10),"")</f>
        <v/>
      </c>
    </row>
    <row r="59" spans="1:10">
      <c r="A59" s="30"/>
      <c r="B59" s="6"/>
      <c r="C59" s="6"/>
      <c r="D59" s="6"/>
      <c r="E59" s="31"/>
      <c r="F59" s="31"/>
      <c r="G59" s="6"/>
      <c r="H59" s="6"/>
      <c r="I59" s="19"/>
      <c r="J59" s="7" t="str">
        <f>IF(Base_Conversa[[#This Row],[Data_hora]]&lt;&gt;"",LEFT(D59,10),"")</f>
        <v/>
      </c>
    </row>
    <row r="60" spans="1:10">
      <c r="A60" s="30"/>
      <c r="B60" s="6"/>
      <c r="C60" s="6"/>
      <c r="D60" s="6"/>
      <c r="E60" s="31"/>
      <c r="F60" s="31"/>
      <c r="G60" s="6"/>
      <c r="H60" s="6"/>
      <c r="I60" s="19"/>
      <c r="J60" s="7" t="str">
        <f>IF(Base_Conversa[[#This Row],[Data_hora]]&lt;&gt;"",LEFT(D60,10),"")</f>
        <v/>
      </c>
    </row>
    <row r="61" spans="1:10">
      <c r="A61" s="30"/>
      <c r="B61" s="6"/>
      <c r="C61" s="6"/>
      <c r="D61" s="6"/>
      <c r="E61" s="31"/>
      <c r="F61" s="31"/>
      <c r="G61" s="6"/>
      <c r="H61" s="6"/>
      <c r="I61" s="19"/>
      <c r="J61" s="7" t="str">
        <f>IF(Base_Conversa[[#This Row],[Data_hora]]&lt;&gt;"",LEFT(D61,10),"")</f>
        <v/>
      </c>
    </row>
    <row r="62" spans="1:10">
      <c r="A62" s="30"/>
      <c r="B62" s="6"/>
      <c r="C62" s="6"/>
      <c r="D62" s="6"/>
      <c r="E62" s="31"/>
      <c r="F62" s="31"/>
      <c r="G62" s="6"/>
      <c r="H62" s="6"/>
      <c r="I62" s="19"/>
      <c r="J62" s="7" t="str">
        <f>IF(Base_Conversa[[#This Row],[Data_hora]]&lt;&gt;"",LEFT(D62,10),"")</f>
        <v/>
      </c>
    </row>
    <row r="63" spans="1:10">
      <c r="A63" s="30"/>
      <c r="B63" s="6"/>
      <c r="C63" s="6"/>
      <c r="D63" s="6"/>
      <c r="E63" s="31"/>
      <c r="F63" s="31"/>
      <c r="G63" s="6"/>
      <c r="H63" s="6"/>
      <c r="I63" s="19"/>
      <c r="J63" s="7" t="str">
        <f>IF(Base_Conversa[[#This Row],[Data_hora]]&lt;&gt;"",LEFT(D63,10),"")</f>
        <v/>
      </c>
    </row>
    <row r="64" spans="1:10">
      <c r="A64" s="30"/>
      <c r="B64" s="6"/>
      <c r="C64" s="6"/>
      <c r="D64" s="6"/>
      <c r="E64" s="31"/>
      <c r="F64" s="31"/>
      <c r="G64" s="6"/>
      <c r="H64" s="6"/>
      <c r="I64" s="19"/>
      <c r="J64" s="7" t="str">
        <f>IF(Base_Conversa[[#This Row],[Data_hora]]&lt;&gt;"",LEFT(D64,10),"")</f>
        <v/>
      </c>
    </row>
    <row r="65" spans="1:10">
      <c r="A65" s="30"/>
      <c r="B65" s="6"/>
      <c r="C65" s="6"/>
      <c r="D65" s="6"/>
      <c r="E65" s="31"/>
      <c r="F65" s="31"/>
      <c r="G65" s="6"/>
      <c r="H65" s="6"/>
      <c r="I65" s="19"/>
      <c r="J65" s="7" t="str">
        <f>IF(Base_Conversa[[#This Row],[Data_hora]]&lt;&gt;"",LEFT(D65,10),"")</f>
        <v/>
      </c>
    </row>
    <row r="66" spans="1:10">
      <c r="A66" s="30"/>
      <c r="B66" s="6"/>
      <c r="C66" s="6"/>
      <c r="D66" s="6"/>
      <c r="E66" s="31"/>
      <c r="F66" s="31"/>
      <c r="G66" s="6"/>
      <c r="H66" s="6"/>
      <c r="I66" s="19"/>
      <c r="J66" s="7" t="str">
        <f>IF(Base_Conversa[[#This Row],[Data_hora]]&lt;&gt;"",LEFT(D66,10),"")</f>
        <v/>
      </c>
    </row>
    <row r="67" spans="1:10">
      <c r="A67" s="30"/>
      <c r="B67" s="6"/>
      <c r="C67" s="6"/>
      <c r="D67" s="6"/>
      <c r="E67" s="31"/>
      <c r="F67" s="31"/>
      <c r="G67" s="6"/>
      <c r="H67" s="6"/>
      <c r="I67" s="19"/>
      <c r="J67" s="7" t="str">
        <f>IF(Base_Conversa[[#This Row],[Data_hora]]&lt;&gt;"",LEFT(D67,10),"")</f>
        <v/>
      </c>
    </row>
    <row r="68" spans="1:10">
      <c r="A68" s="30"/>
      <c r="B68" s="6"/>
      <c r="C68" s="6"/>
      <c r="D68" s="6"/>
      <c r="E68" s="31"/>
      <c r="F68" s="31"/>
      <c r="G68" s="6"/>
      <c r="H68" s="6"/>
      <c r="I68" s="19"/>
      <c r="J68" s="7" t="str">
        <f>IF(Base_Conversa[[#This Row],[Data_hora]]&lt;&gt;"",LEFT(D68,10),"")</f>
        <v/>
      </c>
    </row>
    <row r="69" spans="1:10">
      <c r="A69" s="30"/>
      <c r="B69" s="6"/>
      <c r="C69" s="6"/>
      <c r="D69" s="6"/>
      <c r="E69" s="31"/>
      <c r="F69" s="31"/>
      <c r="G69" s="6"/>
      <c r="H69" s="6"/>
      <c r="I69" s="19"/>
      <c r="J69" s="7" t="str">
        <f>IF(Base_Conversa[[#This Row],[Data_hora]]&lt;&gt;"",LEFT(D69,10),"")</f>
        <v/>
      </c>
    </row>
    <row r="70" spans="1:10">
      <c r="A70" s="30"/>
      <c r="B70" s="6"/>
      <c r="C70" s="6"/>
      <c r="D70" s="6"/>
      <c r="E70" s="31"/>
      <c r="F70" s="31"/>
      <c r="G70" s="6"/>
      <c r="H70" s="6"/>
      <c r="I70" s="19"/>
      <c r="J70" s="7" t="str">
        <f>IF(Base_Conversa[[#This Row],[Data_hora]]&lt;&gt;"",LEFT(D70,10),"")</f>
        <v/>
      </c>
    </row>
    <row r="71" spans="1:10">
      <c r="A71" s="30"/>
      <c r="B71" s="6"/>
      <c r="C71" s="6"/>
      <c r="D71" s="6"/>
      <c r="E71" s="31"/>
      <c r="F71" s="31"/>
      <c r="G71" s="6"/>
      <c r="H71" s="6"/>
      <c r="I71" s="19"/>
      <c r="J71" s="7" t="str">
        <f>IF(Base_Conversa[[#This Row],[Data_hora]]&lt;&gt;"",LEFT(D71,10),"")</f>
        <v/>
      </c>
    </row>
    <row r="72" spans="1:10">
      <c r="A72" s="30"/>
      <c r="B72" s="6"/>
      <c r="C72" s="6"/>
      <c r="D72" s="6"/>
      <c r="E72" s="31"/>
      <c r="F72" s="31"/>
      <c r="G72" s="6"/>
      <c r="H72" s="6"/>
      <c r="I72" s="19"/>
      <c r="J72" s="7" t="str">
        <f>IF(Base_Conversa[[#This Row],[Data_hora]]&lt;&gt;"",LEFT(D72,10),"")</f>
        <v/>
      </c>
    </row>
    <row r="73" spans="1:10">
      <c r="A73" s="30"/>
      <c r="B73" s="6"/>
      <c r="C73" s="6"/>
      <c r="D73" s="6"/>
      <c r="E73" s="31"/>
      <c r="F73" s="31"/>
      <c r="G73" s="6"/>
      <c r="H73" s="6"/>
      <c r="I73" s="19"/>
      <c r="J73" s="7" t="str">
        <f>IF(Base_Conversa[[#This Row],[Data_hora]]&lt;&gt;"",LEFT(D73,10),"")</f>
        <v/>
      </c>
    </row>
    <row r="74" spans="1:10">
      <c r="A74" s="30"/>
      <c r="B74" s="6"/>
      <c r="C74" s="6"/>
      <c r="D74" s="6"/>
      <c r="E74" s="31"/>
      <c r="F74" s="31"/>
      <c r="G74" s="6"/>
      <c r="H74" s="6"/>
      <c r="I74" s="19"/>
      <c r="J74" s="7" t="str">
        <f>IF(Base_Conversa[[#This Row],[Data_hora]]&lt;&gt;"",LEFT(D74,10),"")</f>
        <v/>
      </c>
    </row>
    <row r="75" spans="1:10">
      <c r="A75" s="30"/>
      <c r="B75" s="6"/>
      <c r="C75" s="6"/>
      <c r="D75" s="6"/>
      <c r="E75" s="31"/>
      <c r="F75" s="31"/>
      <c r="G75" s="6"/>
      <c r="H75" s="6"/>
      <c r="I75" s="19"/>
      <c r="J75" s="7" t="str">
        <f>IF(Base_Conversa[[#This Row],[Data_hora]]&lt;&gt;"",LEFT(D75,10),"")</f>
        <v/>
      </c>
    </row>
    <row r="76" spans="1:10">
      <c r="A76" s="30"/>
      <c r="B76" s="6"/>
      <c r="C76" s="6"/>
      <c r="D76" s="6"/>
      <c r="E76" s="31"/>
      <c r="F76" s="31"/>
      <c r="G76" s="6"/>
      <c r="H76" s="6"/>
      <c r="I76" s="19"/>
      <c r="J76" s="7" t="str">
        <f>IF(Base_Conversa[[#This Row],[Data_hora]]&lt;&gt;"",LEFT(D76,10),"")</f>
        <v/>
      </c>
    </row>
    <row r="77" spans="1:10">
      <c r="A77" s="30"/>
      <c r="B77" s="6"/>
      <c r="C77" s="6"/>
      <c r="D77" s="6"/>
      <c r="E77" s="31"/>
      <c r="F77" s="31"/>
      <c r="G77" s="6"/>
      <c r="H77" s="6"/>
      <c r="I77" s="19"/>
      <c r="J77" s="7" t="str">
        <f>IF(Base_Conversa[[#This Row],[Data_hora]]&lt;&gt;"",LEFT(D77,10),"")</f>
        <v/>
      </c>
    </row>
    <row r="78" spans="1:10">
      <c r="A78" s="30"/>
      <c r="B78" s="6"/>
      <c r="C78" s="6"/>
      <c r="D78" s="6"/>
      <c r="E78" s="31"/>
      <c r="F78" s="31"/>
      <c r="G78" s="6"/>
      <c r="H78" s="6"/>
      <c r="I78" s="19"/>
      <c r="J78" s="7" t="str">
        <f>IF(Base_Conversa[[#This Row],[Data_hora]]&lt;&gt;"",LEFT(D78,10),"")</f>
        <v/>
      </c>
    </row>
    <row r="79" spans="1:10">
      <c r="A79" s="30"/>
      <c r="B79" s="6"/>
      <c r="C79" s="6"/>
      <c r="D79" s="6"/>
      <c r="E79" s="31"/>
      <c r="F79" s="31"/>
      <c r="G79" s="6"/>
      <c r="H79" s="6"/>
      <c r="I79" s="19"/>
      <c r="J79" s="7" t="str">
        <f>IF(Base_Conversa[[#This Row],[Data_hora]]&lt;&gt;"",LEFT(D79,10),"")</f>
        <v/>
      </c>
    </row>
    <row r="80" spans="1:10">
      <c r="A80" s="30"/>
      <c r="B80" s="6"/>
      <c r="C80" s="6"/>
      <c r="D80" s="6"/>
      <c r="E80" s="31"/>
      <c r="F80" s="31"/>
      <c r="G80" s="6"/>
      <c r="H80" s="6"/>
      <c r="I80" s="19"/>
      <c r="J80" s="7" t="str">
        <f>IF(Base_Conversa[[#This Row],[Data_hora]]&lt;&gt;"",LEFT(D80,10),"")</f>
        <v/>
      </c>
    </row>
    <row r="81" spans="1:10">
      <c r="A81" s="30"/>
      <c r="B81" s="6"/>
      <c r="C81" s="6"/>
      <c r="D81" s="6"/>
      <c r="E81" s="31"/>
      <c r="F81" s="31"/>
      <c r="G81" s="6"/>
      <c r="H81" s="6"/>
      <c r="I81" s="19"/>
      <c r="J81" s="7" t="str">
        <f>IF(Base_Conversa[[#This Row],[Data_hora]]&lt;&gt;"",LEFT(D81,10),"")</f>
        <v/>
      </c>
    </row>
    <row r="82" spans="1:10">
      <c r="A82" s="30"/>
      <c r="B82" s="6"/>
      <c r="C82" s="6"/>
      <c r="D82" s="6"/>
      <c r="E82" s="31"/>
      <c r="F82" s="31"/>
      <c r="G82" s="6"/>
      <c r="H82" s="6"/>
      <c r="I82" s="19"/>
      <c r="J82" s="7" t="str">
        <f>IF(Base_Conversa[[#This Row],[Data_hora]]&lt;&gt;"",LEFT(D82,10),"")</f>
        <v/>
      </c>
    </row>
    <row r="83" spans="1:10">
      <c r="A83" s="30"/>
      <c r="B83" s="6"/>
      <c r="C83" s="6"/>
      <c r="D83" s="6"/>
      <c r="E83" s="31"/>
      <c r="F83" s="31"/>
      <c r="G83" s="6"/>
      <c r="H83" s="6"/>
      <c r="I83" s="19"/>
      <c r="J83" s="7" t="str">
        <f>IF(Base_Conversa[[#This Row],[Data_hora]]&lt;&gt;"",LEFT(D83,10),"")</f>
        <v/>
      </c>
    </row>
    <row r="84" spans="1:10">
      <c r="A84" s="30"/>
      <c r="B84" s="6"/>
      <c r="C84" s="6"/>
      <c r="D84" s="6"/>
      <c r="E84" s="31"/>
      <c r="F84" s="31"/>
      <c r="G84" s="6"/>
      <c r="H84" s="6"/>
      <c r="I84" s="19"/>
      <c r="J84" s="7" t="str">
        <f>IF(Base_Conversa[[#This Row],[Data_hora]]&lt;&gt;"",LEFT(D84,10),"")</f>
        <v/>
      </c>
    </row>
    <row r="85" spans="1:10">
      <c r="A85" s="30"/>
      <c r="B85" s="6"/>
      <c r="C85" s="6"/>
      <c r="D85" s="6"/>
      <c r="E85" s="31"/>
      <c r="F85" s="31"/>
      <c r="G85" s="6"/>
      <c r="H85" s="6"/>
      <c r="I85" s="19"/>
      <c r="J85" s="7" t="str">
        <f>IF(Base_Conversa[[#This Row],[Data_hora]]&lt;&gt;"",LEFT(D85,10),"")</f>
        <v/>
      </c>
    </row>
    <row r="86" spans="1:10">
      <c r="A86" s="30"/>
      <c r="B86" s="6"/>
      <c r="C86" s="6"/>
      <c r="D86" s="6"/>
      <c r="E86" s="31"/>
      <c r="F86" s="31"/>
      <c r="G86" s="6"/>
      <c r="H86" s="6"/>
      <c r="I86" s="19"/>
      <c r="J86" s="7" t="str">
        <f>IF(Base_Conversa[[#This Row],[Data_hora]]&lt;&gt;"",LEFT(D86,10),"")</f>
        <v/>
      </c>
    </row>
    <row r="87" spans="1:10">
      <c r="A87" s="30"/>
      <c r="B87" s="6"/>
      <c r="C87" s="6"/>
      <c r="D87" s="6"/>
      <c r="E87" s="31"/>
      <c r="F87" s="31"/>
      <c r="G87" s="6"/>
      <c r="H87" s="6"/>
      <c r="I87" s="19"/>
      <c r="J87" s="7" t="str">
        <f>IF(Base_Conversa[[#This Row],[Data_hora]]&lt;&gt;"",LEFT(D87,10),"")</f>
        <v/>
      </c>
    </row>
    <row r="88" spans="1:10">
      <c r="A88" s="30"/>
      <c r="B88" s="6"/>
      <c r="C88" s="6"/>
      <c r="D88" s="6"/>
      <c r="E88" s="31"/>
      <c r="F88" s="31"/>
      <c r="G88" s="6"/>
      <c r="H88" s="6"/>
      <c r="I88" s="19"/>
      <c r="J88" s="7" t="str">
        <f>IF(Base_Conversa[[#This Row],[Data_hora]]&lt;&gt;"",LEFT(D88,10),"")</f>
        <v/>
      </c>
    </row>
    <row r="89" spans="1:10">
      <c r="A89" s="30"/>
      <c r="B89" s="6"/>
      <c r="C89" s="6"/>
      <c r="D89" s="6"/>
      <c r="E89" s="31"/>
      <c r="F89" s="31"/>
      <c r="G89" s="6"/>
      <c r="H89" s="6"/>
      <c r="I89" s="19"/>
      <c r="J89" s="7" t="str">
        <f>IF(Base_Conversa[[#This Row],[Data_hora]]&lt;&gt;"",LEFT(D89,10),"")</f>
        <v/>
      </c>
    </row>
    <row r="90" spans="1:10">
      <c r="A90" s="30"/>
      <c r="B90" s="6"/>
      <c r="C90" s="6"/>
      <c r="D90" s="6"/>
      <c r="E90" s="31"/>
      <c r="F90" s="31"/>
      <c r="G90" s="6"/>
      <c r="H90" s="6"/>
      <c r="I90" s="19"/>
      <c r="J90" s="7" t="str">
        <f>IF(Base_Conversa[[#This Row],[Data_hora]]&lt;&gt;"",LEFT(D90,10),"")</f>
        <v/>
      </c>
    </row>
    <row r="91" spans="1:10">
      <c r="A91" s="30"/>
      <c r="B91" s="6"/>
      <c r="C91" s="6"/>
      <c r="D91" s="6"/>
      <c r="E91" s="31"/>
      <c r="F91" s="31"/>
      <c r="G91" s="6"/>
      <c r="H91" s="6"/>
      <c r="I91" s="19"/>
      <c r="J91" s="7" t="str">
        <f>IF(Base_Conversa[[#This Row],[Data_hora]]&lt;&gt;"",LEFT(D91,10),"")</f>
        <v/>
      </c>
    </row>
    <row r="92" spans="1:10">
      <c r="A92" s="30"/>
      <c r="B92" s="6"/>
      <c r="C92" s="6"/>
      <c r="D92" s="6"/>
      <c r="E92" s="31"/>
      <c r="F92" s="31"/>
      <c r="G92" s="6"/>
      <c r="H92" s="6"/>
      <c r="I92" s="19"/>
      <c r="J92" s="7" t="str">
        <f>IF(Base_Conversa[[#This Row],[Data_hora]]&lt;&gt;"",LEFT(D92,10),"")</f>
        <v/>
      </c>
    </row>
    <row r="93" spans="1:10">
      <c r="A93" s="30"/>
      <c r="B93" s="6"/>
      <c r="C93" s="6"/>
      <c r="D93" s="6"/>
      <c r="E93" s="31"/>
      <c r="F93" s="31"/>
      <c r="G93" s="6"/>
      <c r="H93" s="6"/>
      <c r="I93" s="19"/>
      <c r="J93" s="7" t="str">
        <f>IF(Base_Conversa[[#This Row],[Data_hora]]&lt;&gt;"",LEFT(D93,10),"")</f>
        <v/>
      </c>
    </row>
    <row r="94" spans="1:10">
      <c r="A94" s="30"/>
      <c r="B94" s="6"/>
      <c r="C94" s="6"/>
      <c r="D94" s="6"/>
      <c r="E94" s="31"/>
      <c r="F94" s="31"/>
      <c r="G94" s="6"/>
      <c r="H94" s="6"/>
      <c r="I94" s="19"/>
      <c r="J94" s="7" t="str">
        <f>IF(Base_Conversa[[#This Row],[Data_hora]]&lt;&gt;"",LEFT(D94,10),"")</f>
        <v/>
      </c>
    </row>
    <row r="95" spans="1:10">
      <c r="A95" s="30"/>
      <c r="B95" s="6"/>
      <c r="C95" s="6"/>
      <c r="D95" s="6"/>
      <c r="E95" s="31"/>
      <c r="F95" s="31"/>
      <c r="G95" s="6"/>
      <c r="H95" s="6"/>
      <c r="I95" s="19"/>
      <c r="J95" s="7" t="str">
        <f>IF(Base_Conversa[[#This Row],[Data_hora]]&lt;&gt;"",LEFT(D95,10),"")</f>
        <v/>
      </c>
    </row>
    <row r="96" spans="1:10">
      <c r="A96" s="30"/>
      <c r="B96" s="6"/>
      <c r="C96" s="6"/>
      <c r="D96" s="6"/>
      <c r="E96" s="31"/>
      <c r="F96" s="31"/>
      <c r="G96" s="6"/>
      <c r="H96" s="6"/>
      <c r="I96" s="19"/>
      <c r="J96" s="7" t="str">
        <f>IF(Base_Conversa[[#This Row],[Data_hora]]&lt;&gt;"",LEFT(D96,10),"")</f>
        <v/>
      </c>
    </row>
    <row r="97" spans="1:10">
      <c r="A97" s="30"/>
      <c r="B97" s="6"/>
      <c r="C97" s="6"/>
      <c r="D97" s="6"/>
      <c r="E97" s="31"/>
      <c r="F97" s="31"/>
      <c r="G97" s="6"/>
      <c r="H97" s="6"/>
      <c r="I97" s="19"/>
      <c r="J97" s="7" t="str">
        <f>IF(Base_Conversa[[#This Row],[Data_hora]]&lt;&gt;"",LEFT(D97,10),"")</f>
        <v/>
      </c>
    </row>
    <row r="98" spans="1:10">
      <c r="A98" s="30"/>
      <c r="B98" s="6"/>
      <c r="C98" s="6"/>
      <c r="D98" s="6"/>
      <c r="E98" s="31"/>
      <c r="F98" s="31"/>
      <c r="G98" s="6"/>
      <c r="H98" s="6"/>
      <c r="I98" s="19"/>
      <c r="J98" s="7" t="str">
        <f>IF(Base_Conversa[[#This Row],[Data_hora]]&lt;&gt;"",LEFT(D98,10),"")</f>
        <v/>
      </c>
    </row>
    <row r="99" spans="1:10">
      <c r="A99" s="30"/>
      <c r="B99" s="6"/>
      <c r="C99" s="6"/>
      <c r="D99" s="6"/>
      <c r="E99" s="31"/>
      <c r="F99" s="31"/>
      <c r="G99" s="6"/>
      <c r="H99" s="6"/>
      <c r="I99" s="19"/>
      <c r="J99" s="7" t="str">
        <f>IF(Base_Conversa[[#This Row],[Data_hora]]&lt;&gt;"",LEFT(D99,10),"")</f>
        <v/>
      </c>
    </row>
    <row r="100" spans="1:10">
      <c r="A100" s="30"/>
      <c r="B100" s="6"/>
      <c r="C100" s="6"/>
      <c r="D100" s="6"/>
      <c r="E100" s="31"/>
      <c r="F100" s="31"/>
      <c r="G100" s="6"/>
      <c r="H100" s="6"/>
      <c r="I100" s="19"/>
      <c r="J100" s="7" t="str">
        <f>IF(Base_Conversa[[#This Row],[Data_hora]]&lt;&gt;"",LEFT(D100,10),"")</f>
        <v/>
      </c>
    </row>
    <row r="101" spans="1:10">
      <c r="A101" s="30"/>
      <c r="B101" s="6"/>
      <c r="C101" s="6"/>
      <c r="D101" s="6"/>
      <c r="E101" s="31"/>
      <c r="F101" s="31"/>
      <c r="G101" s="6"/>
      <c r="H101" s="6"/>
      <c r="I101" s="19"/>
      <c r="J101" s="7" t="str">
        <f>IF(Base_Conversa[[#This Row],[Data_hora]]&lt;&gt;"",LEFT(D101,10),"")</f>
        <v/>
      </c>
    </row>
    <row r="102" spans="1:10">
      <c r="A102" s="30"/>
      <c r="B102" s="6"/>
      <c r="C102" s="6"/>
      <c r="D102" s="6"/>
      <c r="E102" s="31"/>
      <c r="F102" s="31"/>
      <c r="G102" s="6"/>
      <c r="H102" s="6"/>
      <c r="I102" s="19"/>
      <c r="J102" s="7" t="str">
        <f>IF(Base_Conversa[[#This Row],[Data_hora]]&lt;&gt;"",LEFT(D102,10),"")</f>
        <v/>
      </c>
    </row>
    <row r="103" spans="1:10">
      <c r="A103" s="30"/>
      <c r="B103" s="6"/>
      <c r="C103" s="6"/>
      <c r="D103" s="6"/>
      <c r="E103" s="31"/>
      <c r="F103" s="31"/>
      <c r="G103" s="6"/>
      <c r="H103" s="6"/>
      <c r="I103" s="19"/>
      <c r="J103" s="7" t="str">
        <f>IF(Base_Conversa[[#This Row],[Data_hora]]&lt;&gt;"",LEFT(D103,10),"")</f>
        <v/>
      </c>
    </row>
    <row r="104" spans="1:10">
      <c r="A104" s="30"/>
      <c r="B104" s="6"/>
      <c r="C104" s="6"/>
      <c r="D104" s="6"/>
      <c r="E104" s="31"/>
      <c r="F104" s="31"/>
      <c r="G104" s="6"/>
      <c r="H104" s="6"/>
      <c r="I104" s="19"/>
      <c r="J104" s="7" t="str">
        <f>IF(Base_Conversa[[#This Row],[Data_hora]]&lt;&gt;"",LEFT(D104,10),"")</f>
        <v/>
      </c>
    </row>
    <row r="105" spans="1:10">
      <c r="A105" s="30"/>
      <c r="B105" s="6"/>
      <c r="C105" s="6"/>
      <c r="D105" s="6"/>
      <c r="E105" s="31"/>
      <c r="F105" s="31"/>
      <c r="G105" s="6"/>
      <c r="H105" s="6"/>
      <c r="I105" s="19"/>
      <c r="J105" s="7" t="str">
        <f>IF(Base_Conversa[[#This Row],[Data_hora]]&lt;&gt;"",LEFT(D105,10),"")</f>
        <v/>
      </c>
    </row>
    <row r="106" spans="1:10">
      <c r="A106" s="30"/>
      <c r="B106" s="6"/>
      <c r="C106" s="6"/>
      <c r="D106" s="6"/>
      <c r="E106" s="31"/>
      <c r="F106" s="31"/>
      <c r="G106" s="6"/>
      <c r="H106" s="6"/>
      <c r="I106" s="19"/>
      <c r="J106" s="7" t="str">
        <f>IF(Base_Conversa[[#This Row],[Data_hora]]&lt;&gt;"",LEFT(D106,10),"")</f>
        <v/>
      </c>
    </row>
    <row r="107" spans="1:10">
      <c r="A107" s="30"/>
      <c r="B107" s="6"/>
      <c r="C107" s="6"/>
      <c r="D107" s="6"/>
      <c r="E107" s="31"/>
      <c r="F107" s="31"/>
      <c r="G107" s="6"/>
      <c r="H107" s="6"/>
      <c r="I107" s="19"/>
      <c r="J107" s="7" t="str">
        <f>IF(Base_Conversa[[#This Row],[Data_hora]]&lt;&gt;"",LEFT(D107,10),"")</f>
        <v/>
      </c>
    </row>
    <row r="108" spans="1:10">
      <c r="A108" s="30"/>
      <c r="B108" s="6"/>
      <c r="C108" s="6"/>
      <c r="D108" s="6"/>
      <c r="E108" s="31"/>
      <c r="F108" s="31"/>
      <c r="G108" s="6"/>
      <c r="H108" s="6"/>
      <c r="I108" s="19"/>
      <c r="J108" s="7" t="str">
        <f>IF(Base_Conversa[[#This Row],[Data_hora]]&lt;&gt;"",LEFT(D108,10),"")</f>
        <v/>
      </c>
    </row>
    <row r="109" spans="1:10">
      <c r="A109" s="30"/>
      <c r="B109" s="6"/>
      <c r="C109" s="6"/>
      <c r="D109" s="6"/>
      <c r="E109" s="31"/>
      <c r="F109" s="31"/>
      <c r="G109" s="6"/>
      <c r="H109" s="6"/>
      <c r="I109" s="19"/>
      <c r="J109" s="7" t="str">
        <f>IF(Base_Conversa[[#This Row],[Data_hora]]&lt;&gt;"",LEFT(D109,10),"")</f>
        <v/>
      </c>
    </row>
    <row r="110" spans="1:10">
      <c r="A110" s="30"/>
      <c r="B110" s="6"/>
      <c r="C110" s="6"/>
      <c r="D110" s="6"/>
      <c r="E110" s="31"/>
      <c r="F110" s="31"/>
      <c r="G110" s="6"/>
      <c r="H110" s="6"/>
      <c r="I110" s="19"/>
      <c r="J110" s="7" t="str">
        <f>IF(Base_Conversa[[#This Row],[Data_hora]]&lt;&gt;"",LEFT(D110,10),"")</f>
        <v/>
      </c>
    </row>
    <row r="111" spans="1:10">
      <c r="A111" s="30"/>
      <c r="B111" s="6"/>
      <c r="C111" s="6"/>
      <c r="D111" s="6"/>
      <c r="E111" s="31"/>
      <c r="F111" s="31"/>
      <c r="G111" s="6"/>
      <c r="H111" s="6"/>
      <c r="I111" s="19"/>
      <c r="J111" s="7" t="str">
        <f>IF(Base_Conversa[[#This Row],[Data_hora]]&lt;&gt;"",LEFT(D111,10),"")</f>
        <v/>
      </c>
    </row>
    <row r="112" spans="1:10">
      <c r="A112" s="30"/>
      <c r="B112" s="6"/>
      <c r="C112" s="6"/>
      <c r="D112" s="6"/>
      <c r="E112" s="31"/>
      <c r="F112" s="31"/>
      <c r="G112" s="6"/>
      <c r="H112" s="6"/>
      <c r="I112" s="19"/>
      <c r="J112" s="7" t="str">
        <f>IF(Base_Conversa[[#This Row],[Data_hora]]&lt;&gt;"",LEFT(D112,10),"")</f>
        <v/>
      </c>
    </row>
    <row r="113" spans="1:10">
      <c r="A113" s="30"/>
      <c r="B113" s="6"/>
      <c r="C113" s="6"/>
      <c r="D113" s="6"/>
      <c r="E113" s="31"/>
      <c r="F113" s="31"/>
      <c r="G113" s="6"/>
      <c r="H113" s="6"/>
      <c r="I113" s="19"/>
      <c r="J113" s="7" t="str">
        <f>IF(Base_Conversa[[#This Row],[Data_hora]]&lt;&gt;"",LEFT(D113,10),"")</f>
        <v/>
      </c>
    </row>
    <row r="114" spans="1:10">
      <c r="A114" s="30"/>
      <c r="B114" s="6"/>
      <c r="C114" s="6"/>
      <c r="D114" s="6"/>
      <c r="E114" s="31"/>
      <c r="F114" s="31"/>
      <c r="G114" s="6"/>
      <c r="H114" s="6"/>
      <c r="I114" s="19"/>
      <c r="J114" s="7" t="str">
        <f>IF(Base_Conversa[[#This Row],[Data_hora]]&lt;&gt;"",LEFT(D114,10),"")</f>
        <v/>
      </c>
    </row>
    <row r="115" spans="1:10">
      <c r="A115" s="30"/>
      <c r="B115" s="6"/>
      <c r="C115" s="6"/>
      <c r="D115" s="6"/>
      <c r="E115" s="31"/>
      <c r="F115" s="31"/>
      <c r="G115" s="6"/>
      <c r="H115" s="6"/>
      <c r="I115" s="19"/>
      <c r="J115" s="7" t="str">
        <f>IF(Base_Conversa[[#This Row],[Data_hora]]&lt;&gt;"",LEFT(D115,10),"")</f>
        <v/>
      </c>
    </row>
    <row r="116" spans="1:10">
      <c r="A116" s="30"/>
      <c r="B116" s="6"/>
      <c r="C116" s="6"/>
      <c r="D116" s="6"/>
      <c r="E116" s="31"/>
      <c r="F116" s="31"/>
      <c r="G116" s="6"/>
      <c r="H116" s="6"/>
      <c r="I116" s="19"/>
      <c r="J116" s="7" t="str">
        <f>IF(Base_Conversa[[#This Row],[Data_hora]]&lt;&gt;"",LEFT(D116,10),"")</f>
        <v/>
      </c>
    </row>
    <row r="117" spans="1:10">
      <c r="A117" s="30"/>
      <c r="B117" s="6"/>
      <c r="C117" s="6"/>
      <c r="D117" s="6"/>
      <c r="E117" s="31"/>
      <c r="F117" s="31"/>
      <c r="G117" s="6"/>
      <c r="H117" s="6"/>
      <c r="I117" s="19"/>
      <c r="J117" s="7" t="str">
        <f>IF(Base_Conversa[[#This Row],[Data_hora]]&lt;&gt;"",LEFT(D117,10),"")</f>
        <v/>
      </c>
    </row>
    <row r="118" spans="1:10">
      <c r="A118" s="30"/>
      <c r="B118" s="6"/>
      <c r="C118" s="6"/>
      <c r="D118" s="6"/>
      <c r="E118" s="31"/>
      <c r="F118" s="31"/>
      <c r="G118" s="6"/>
      <c r="H118" s="6"/>
      <c r="I118" s="19"/>
      <c r="J118" s="7" t="str">
        <f>IF(Base_Conversa[[#This Row],[Data_hora]]&lt;&gt;"",LEFT(D118,10),"")</f>
        <v/>
      </c>
    </row>
    <row r="119" spans="1:10">
      <c r="A119" s="30"/>
      <c r="B119" s="6"/>
      <c r="C119" s="6"/>
      <c r="D119" s="6"/>
      <c r="E119" s="31"/>
      <c r="F119" s="31"/>
      <c r="G119" s="6"/>
      <c r="H119" s="6"/>
      <c r="I119" s="19"/>
      <c r="J119" s="7" t="str">
        <f>IF(Base_Conversa[[#This Row],[Data_hora]]&lt;&gt;"",LEFT(D119,10),"")</f>
        <v/>
      </c>
    </row>
    <row r="120" spans="1:10">
      <c r="A120" s="30"/>
      <c r="B120" s="6"/>
      <c r="C120" s="6"/>
      <c r="D120" s="6"/>
      <c r="E120" s="31"/>
      <c r="F120" s="31"/>
      <c r="G120" s="6"/>
      <c r="H120" s="6"/>
      <c r="I120" s="19"/>
      <c r="J120" s="7" t="str">
        <f>IF(Base_Conversa[[#This Row],[Data_hora]]&lt;&gt;"",LEFT(D120,10),"")</f>
        <v/>
      </c>
    </row>
    <row r="121" spans="1:10">
      <c r="A121" s="30"/>
      <c r="B121" s="6"/>
      <c r="C121" s="6"/>
      <c r="D121" s="6"/>
      <c r="E121" s="31"/>
      <c r="F121" s="31"/>
      <c r="G121" s="6"/>
      <c r="H121" s="6"/>
      <c r="I121" s="19"/>
      <c r="J121" s="7" t="str">
        <f>IF(Base_Conversa[[#This Row],[Data_hora]]&lt;&gt;"",LEFT(D121,10),"")</f>
        <v/>
      </c>
    </row>
    <row r="122" spans="1:10">
      <c r="A122" s="30"/>
      <c r="B122" s="6"/>
      <c r="C122" s="6"/>
      <c r="D122" s="6"/>
      <c r="E122" s="31"/>
      <c r="F122" s="31"/>
      <c r="G122" s="6"/>
      <c r="H122" s="6"/>
      <c r="I122" s="19"/>
      <c r="J122" s="7" t="str">
        <f>IF(Base_Conversa[[#This Row],[Data_hora]]&lt;&gt;"",LEFT(D122,10),"")</f>
        <v/>
      </c>
    </row>
    <row r="123" spans="1:10">
      <c r="A123" s="30"/>
      <c r="B123" s="6"/>
      <c r="C123" s="6"/>
      <c r="D123" s="6"/>
      <c r="E123" s="31"/>
      <c r="F123" s="31"/>
      <c r="G123" s="6"/>
      <c r="H123" s="6"/>
      <c r="I123" s="19"/>
      <c r="J123" s="7" t="str">
        <f>IF(Base_Conversa[[#This Row],[Data_hora]]&lt;&gt;"",LEFT(D123,10),"")</f>
        <v/>
      </c>
    </row>
    <row r="124" spans="1:10">
      <c r="A124" s="30"/>
      <c r="B124" s="6"/>
      <c r="C124" s="6"/>
      <c r="D124" s="6"/>
      <c r="E124" s="31"/>
      <c r="F124" s="31"/>
      <c r="G124" s="6"/>
      <c r="H124" s="6"/>
      <c r="I124" s="19"/>
      <c r="J124" s="7" t="str">
        <f>IF(Base_Conversa[[#This Row],[Data_hora]]&lt;&gt;"",LEFT(D124,10),"")</f>
        <v/>
      </c>
    </row>
    <row r="125" spans="1:10">
      <c r="A125" s="30"/>
      <c r="B125" s="6"/>
      <c r="C125" s="6"/>
      <c r="D125" s="6"/>
      <c r="E125" s="31"/>
      <c r="F125" s="31"/>
      <c r="G125" s="6"/>
      <c r="H125" s="6"/>
      <c r="I125" s="19"/>
      <c r="J125" s="7" t="str">
        <f>IF(Base_Conversa[[#This Row],[Data_hora]]&lt;&gt;"",LEFT(D125,10),"")</f>
        <v/>
      </c>
    </row>
    <row r="126" spans="1:10">
      <c r="A126" s="30"/>
      <c r="B126" s="6"/>
      <c r="C126" s="6"/>
      <c r="D126" s="6"/>
      <c r="E126" s="31"/>
      <c r="F126" s="31"/>
      <c r="G126" s="6"/>
      <c r="H126" s="6"/>
      <c r="I126" s="19"/>
      <c r="J126" s="7" t="str">
        <f>IF(Base_Conversa[[#This Row],[Data_hora]]&lt;&gt;"",LEFT(D126,10),"")</f>
        <v/>
      </c>
    </row>
    <row r="127" spans="1:10">
      <c r="A127" s="30"/>
      <c r="B127" s="6"/>
      <c r="C127" s="6"/>
      <c r="D127" s="6"/>
      <c r="E127" s="31"/>
      <c r="F127" s="31"/>
      <c r="G127" s="6"/>
      <c r="H127" s="6"/>
      <c r="I127" s="19"/>
      <c r="J127" s="7" t="str">
        <f>IF(Base_Conversa[[#This Row],[Data_hora]]&lt;&gt;"",LEFT(D127,10),"")</f>
        <v/>
      </c>
    </row>
    <row r="128" spans="1:10">
      <c r="A128" s="30"/>
      <c r="B128" s="6"/>
      <c r="C128" s="6"/>
      <c r="D128" s="6"/>
      <c r="E128" s="31"/>
      <c r="F128" s="31"/>
      <c r="G128" s="6"/>
      <c r="H128" s="6"/>
      <c r="I128" s="19"/>
      <c r="J128" s="7" t="str">
        <f>IF(Base_Conversa[[#This Row],[Data_hora]]&lt;&gt;"",LEFT(D128,10),"")</f>
        <v/>
      </c>
    </row>
    <row r="129" spans="1:10">
      <c r="A129" s="30"/>
      <c r="B129" s="6"/>
      <c r="C129" s="6"/>
      <c r="D129" s="6"/>
      <c r="E129" s="31"/>
      <c r="F129" s="31"/>
      <c r="G129" s="6"/>
      <c r="H129" s="6"/>
      <c r="I129" s="19"/>
      <c r="J129" s="7" t="str">
        <f>IF(Base_Conversa[[#This Row],[Data_hora]]&lt;&gt;"",LEFT(D129,10),"")</f>
        <v/>
      </c>
    </row>
    <row r="130" spans="1:10">
      <c r="A130" s="30"/>
      <c r="B130" s="6"/>
      <c r="C130" s="6"/>
      <c r="D130" s="6"/>
      <c r="E130" s="31"/>
      <c r="F130" s="31"/>
      <c r="G130" s="6"/>
      <c r="H130" s="6"/>
      <c r="I130" s="19"/>
      <c r="J130" s="7" t="str">
        <f>IF(Base_Conversa[[#This Row],[Data_hora]]&lt;&gt;"",LEFT(D130,10),"")</f>
        <v/>
      </c>
    </row>
    <row r="131" spans="1:10">
      <c r="A131" s="30"/>
      <c r="B131" s="6"/>
      <c r="C131" s="6"/>
      <c r="D131" s="6"/>
      <c r="E131" s="31"/>
      <c r="F131" s="31"/>
      <c r="G131" s="6"/>
      <c r="H131" s="6"/>
      <c r="I131" s="19"/>
      <c r="J131" s="7" t="str">
        <f>IF(Base_Conversa[[#This Row],[Data_hora]]&lt;&gt;"",LEFT(D131,10),"")</f>
        <v/>
      </c>
    </row>
    <row r="132" spans="1:10">
      <c r="A132" s="30"/>
      <c r="B132" s="6"/>
      <c r="C132" s="6"/>
      <c r="D132" s="6"/>
      <c r="E132" s="31"/>
      <c r="F132" s="31"/>
      <c r="G132" s="6"/>
      <c r="H132" s="6"/>
      <c r="I132" s="19"/>
      <c r="J132" s="7" t="str">
        <f>IF(Base_Conversa[[#This Row],[Data_hora]]&lt;&gt;"",LEFT(D132,10),"")</f>
        <v/>
      </c>
    </row>
    <row r="133" spans="1:10">
      <c r="A133" s="30"/>
      <c r="B133" s="6"/>
      <c r="C133" s="6"/>
      <c r="D133" s="6"/>
      <c r="E133" s="31"/>
      <c r="F133" s="31"/>
      <c r="G133" s="6"/>
      <c r="H133" s="6"/>
      <c r="I133" s="19"/>
      <c r="J133" s="7" t="str">
        <f>IF(Base_Conversa[[#This Row],[Data_hora]]&lt;&gt;"",LEFT(D133,10),"")</f>
        <v/>
      </c>
    </row>
    <row r="134" spans="1:10">
      <c r="A134" s="30"/>
      <c r="B134" s="6"/>
      <c r="C134" s="6"/>
      <c r="D134" s="6"/>
      <c r="E134" s="31"/>
      <c r="F134" s="31"/>
      <c r="G134" s="6"/>
      <c r="H134" s="6"/>
      <c r="I134" s="19"/>
      <c r="J134" s="7" t="str">
        <f>IF(Base_Conversa[[#This Row],[Data_hora]]&lt;&gt;"",LEFT(D134,10),"")</f>
        <v/>
      </c>
    </row>
    <row r="135" spans="1:10">
      <c r="A135" s="30"/>
      <c r="B135" s="6"/>
      <c r="C135" s="6"/>
      <c r="D135" s="6"/>
      <c r="E135" s="31"/>
      <c r="F135" s="31"/>
      <c r="G135" s="6"/>
      <c r="H135" s="6"/>
      <c r="I135" s="19"/>
      <c r="J135" s="7" t="str">
        <f>IF(Base_Conversa[[#This Row],[Data_hora]]&lt;&gt;"",LEFT(D135,10),"")</f>
        <v/>
      </c>
    </row>
    <row r="136" spans="1:10">
      <c r="A136" s="30"/>
      <c r="B136" s="6"/>
      <c r="C136" s="6"/>
      <c r="D136" s="6"/>
      <c r="E136" s="31"/>
      <c r="F136" s="31"/>
      <c r="G136" s="6"/>
      <c r="H136" s="6"/>
      <c r="I136" s="19"/>
      <c r="J136" s="7" t="str">
        <f>IF(Base_Conversa[[#This Row],[Data_hora]]&lt;&gt;"",LEFT(D136,10),"")</f>
        <v/>
      </c>
    </row>
    <row r="137" spans="1:10">
      <c r="A137" s="30"/>
      <c r="B137" s="6"/>
      <c r="C137" s="6"/>
      <c r="D137" s="6"/>
      <c r="E137" s="31"/>
      <c r="F137" s="31"/>
      <c r="G137" s="6"/>
      <c r="H137" s="6"/>
      <c r="I137" s="19"/>
      <c r="J137" s="7" t="str">
        <f>IF(Base_Conversa[[#This Row],[Data_hora]]&lt;&gt;"",LEFT(D137,10),"")</f>
        <v/>
      </c>
    </row>
    <row r="138" spans="1:10">
      <c r="A138" s="30"/>
      <c r="B138" s="6"/>
      <c r="C138" s="6"/>
      <c r="D138" s="6"/>
      <c r="E138" s="31"/>
      <c r="F138" s="31"/>
      <c r="G138" s="6"/>
      <c r="H138" s="6"/>
      <c r="I138" s="19"/>
      <c r="J138" s="7" t="str">
        <f>IF(Base_Conversa[[#This Row],[Data_hora]]&lt;&gt;"",LEFT(D138,10),"")</f>
        <v/>
      </c>
    </row>
    <row r="139" spans="1:10">
      <c r="A139" s="30"/>
      <c r="B139" s="6"/>
      <c r="C139" s="6"/>
      <c r="D139" s="6"/>
      <c r="E139" s="31"/>
      <c r="F139" s="31"/>
      <c r="G139" s="6"/>
      <c r="H139" s="6"/>
      <c r="I139" s="19"/>
      <c r="J139" s="7" t="str">
        <f>IF(Base_Conversa[[#This Row],[Data_hora]]&lt;&gt;"",LEFT(D139,10),"")</f>
        <v/>
      </c>
    </row>
    <row r="140" spans="1:10">
      <c r="A140" s="30"/>
      <c r="B140" s="6"/>
      <c r="C140" s="6"/>
      <c r="D140" s="6"/>
      <c r="E140" s="31"/>
      <c r="F140" s="31"/>
      <c r="G140" s="6"/>
      <c r="H140" s="6"/>
      <c r="I140" s="19"/>
      <c r="J140" s="7" t="str">
        <f>IF(Base_Conversa[[#This Row],[Data_hora]]&lt;&gt;"",LEFT(D140,10),"")</f>
        <v/>
      </c>
    </row>
    <row r="141" spans="1:10">
      <c r="A141" s="30"/>
      <c r="B141" s="6"/>
      <c r="C141" s="6"/>
      <c r="D141" s="6"/>
      <c r="E141" s="31"/>
      <c r="F141" s="31"/>
      <c r="G141" s="6"/>
      <c r="H141" s="6"/>
      <c r="I141" s="19"/>
      <c r="J141" s="7" t="str">
        <f>IF(Base_Conversa[[#This Row],[Data_hora]]&lt;&gt;"",LEFT(D141,10),"")</f>
        <v/>
      </c>
    </row>
    <row r="142" spans="1:10">
      <c r="A142" s="30"/>
      <c r="B142" s="6"/>
      <c r="C142" s="6"/>
      <c r="D142" s="6"/>
      <c r="E142" s="31"/>
      <c r="F142" s="31"/>
      <c r="G142" s="6"/>
      <c r="H142" s="6"/>
      <c r="I142" s="19"/>
      <c r="J142" s="7" t="str">
        <f>IF(Base_Conversa[[#This Row],[Data_hora]]&lt;&gt;"",LEFT(D142,10),"")</f>
        <v/>
      </c>
    </row>
    <row r="143" spans="1:10">
      <c r="A143" s="30"/>
      <c r="B143" s="6"/>
      <c r="C143" s="6"/>
      <c r="D143" s="6"/>
      <c r="E143" s="31"/>
      <c r="F143" s="31"/>
      <c r="G143" s="6"/>
      <c r="H143" s="6"/>
      <c r="I143" s="19"/>
      <c r="J143" s="7" t="str">
        <f>IF(Base_Conversa[[#This Row],[Data_hora]]&lt;&gt;"",LEFT(D143,10),"")</f>
        <v/>
      </c>
    </row>
    <row r="144" spans="1:10">
      <c r="A144" s="30"/>
      <c r="B144" s="6"/>
      <c r="C144" s="6"/>
      <c r="D144" s="6"/>
      <c r="E144" s="31"/>
      <c r="F144" s="31"/>
      <c r="G144" s="6"/>
      <c r="H144" s="6"/>
      <c r="I144" s="19"/>
      <c r="J144" s="7" t="str">
        <f>IF(Base_Conversa[[#This Row],[Data_hora]]&lt;&gt;"",LEFT(D144,10),"")</f>
        <v/>
      </c>
    </row>
    <row r="145" spans="1:10">
      <c r="A145" s="30"/>
      <c r="B145" s="6"/>
      <c r="C145" s="6"/>
      <c r="D145" s="6"/>
      <c r="E145" s="31"/>
      <c r="F145" s="31"/>
      <c r="G145" s="6"/>
      <c r="H145" s="6"/>
      <c r="I145" s="19"/>
      <c r="J145" s="7" t="str">
        <f>IF(Base_Conversa[[#This Row],[Data_hora]]&lt;&gt;"",LEFT(D145,10),"")</f>
        <v/>
      </c>
    </row>
    <row r="146" spans="1:10">
      <c r="A146" s="30"/>
      <c r="B146" s="6"/>
      <c r="C146" s="6"/>
      <c r="D146" s="6"/>
      <c r="E146" s="31"/>
      <c r="F146" s="31"/>
      <c r="G146" s="6"/>
      <c r="H146" s="6"/>
      <c r="I146" s="19"/>
      <c r="J146" s="7" t="str">
        <f>IF(Base_Conversa[[#This Row],[Data_hora]]&lt;&gt;"",LEFT(D146,10),"")</f>
        <v/>
      </c>
    </row>
    <row r="147" spans="1:10">
      <c r="A147" s="30"/>
      <c r="B147" s="6"/>
      <c r="C147" s="6"/>
      <c r="D147" s="6"/>
      <c r="E147" s="31"/>
      <c r="F147" s="31"/>
      <c r="G147" s="6"/>
      <c r="H147" s="6"/>
      <c r="I147" s="19"/>
      <c r="J147" s="7" t="str">
        <f>IF(Base_Conversa[[#This Row],[Data_hora]]&lt;&gt;"",LEFT(D147,10),"")</f>
        <v/>
      </c>
    </row>
    <row r="148" spans="1:10">
      <c r="A148" s="30"/>
      <c r="B148" s="6"/>
      <c r="C148" s="6"/>
      <c r="D148" s="6"/>
      <c r="E148" s="31"/>
      <c r="F148" s="31"/>
      <c r="G148" s="6"/>
      <c r="H148" s="6"/>
      <c r="I148" s="19"/>
      <c r="J148" s="7" t="str">
        <f>IF(Base_Conversa[[#This Row],[Data_hora]]&lt;&gt;"",LEFT(D148,10),"")</f>
        <v/>
      </c>
    </row>
    <row r="149" spans="1:10">
      <c r="A149" s="30"/>
      <c r="B149" s="6"/>
      <c r="C149" s="6"/>
      <c r="D149" s="6"/>
      <c r="E149" s="31"/>
      <c r="F149" s="31"/>
      <c r="G149" s="6"/>
      <c r="H149" s="6"/>
      <c r="I149" s="19"/>
      <c r="J149" s="7" t="str">
        <f>IF(Base_Conversa[[#This Row],[Data_hora]]&lt;&gt;"",LEFT(D149,10),"")</f>
        <v/>
      </c>
    </row>
    <row r="150" spans="1:10">
      <c r="A150" s="30"/>
      <c r="B150" s="6"/>
      <c r="C150" s="6"/>
      <c r="D150" s="6"/>
      <c r="E150" s="31"/>
      <c r="F150" s="31"/>
      <c r="G150" s="6"/>
      <c r="H150" s="6"/>
      <c r="I150" s="19"/>
      <c r="J150" s="7" t="str">
        <f>IF(Base_Conversa[[#This Row],[Data_hora]]&lt;&gt;"",LEFT(D150,10),"")</f>
        <v/>
      </c>
    </row>
    <row r="151" spans="1:10">
      <c r="A151" s="30"/>
      <c r="B151" s="6"/>
      <c r="C151" s="6"/>
      <c r="D151" s="6"/>
      <c r="E151" s="31"/>
      <c r="F151" s="31"/>
      <c r="G151" s="6"/>
      <c r="H151" s="6"/>
      <c r="I151" s="19"/>
      <c r="J151" s="7" t="str">
        <f>IF(Base_Conversa[[#This Row],[Data_hora]]&lt;&gt;"",LEFT(D151,10),"")</f>
        <v/>
      </c>
    </row>
    <row r="152" spans="1:10">
      <c r="A152" s="30"/>
      <c r="B152" s="6"/>
      <c r="C152" s="6"/>
      <c r="D152" s="6"/>
      <c r="E152" s="31"/>
      <c r="F152" s="31"/>
      <c r="G152" s="6"/>
      <c r="H152" s="6"/>
      <c r="I152" s="19"/>
      <c r="J152" s="7" t="str">
        <f>IF(Base_Conversa[[#This Row],[Data_hora]]&lt;&gt;"",LEFT(D152,10),"")</f>
        <v/>
      </c>
    </row>
    <row r="153" spans="1:10">
      <c r="A153" s="30"/>
      <c r="B153" s="6"/>
      <c r="C153" s="6"/>
      <c r="D153" s="6"/>
      <c r="E153" s="31"/>
      <c r="F153" s="31"/>
      <c r="G153" s="6"/>
      <c r="H153" s="6"/>
      <c r="I153" s="19"/>
      <c r="J153" s="7" t="str">
        <f>IF(Base_Conversa[[#This Row],[Data_hora]]&lt;&gt;"",LEFT(D153,10),"")</f>
        <v/>
      </c>
    </row>
    <row r="154" spans="1:10">
      <c r="A154" s="30"/>
      <c r="B154" s="6"/>
      <c r="C154" s="6"/>
      <c r="D154" s="6"/>
      <c r="E154" s="31"/>
      <c r="F154" s="31"/>
      <c r="G154" s="6"/>
      <c r="H154" s="6"/>
      <c r="I154" s="19"/>
      <c r="J154" s="7" t="str">
        <f>IF(Base_Conversa[[#This Row],[Data_hora]]&lt;&gt;"",LEFT(D154,10),"")</f>
        <v/>
      </c>
    </row>
    <row r="155" spans="1:10">
      <c r="A155" s="30"/>
      <c r="B155" s="6"/>
      <c r="C155" s="6"/>
      <c r="D155" s="6"/>
      <c r="E155" s="31"/>
      <c r="F155" s="31"/>
      <c r="G155" s="6"/>
      <c r="H155" s="6"/>
      <c r="I155" s="19"/>
      <c r="J155" s="7" t="str">
        <f>IF(Base_Conversa[[#This Row],[Data_hora]]&lt;&gt;"",LEFT(D155,10),"")</f>
        <v/>
      </c>
    </row>
    <row r="156" spans="1:10">
      <c r="A156" s="30"/>
      <c r="B156" s="6"/>
      <c r="C156" s="6"/>
      <c r="D156" s="6"/>
      <c r="E156" s="31"/>
      <c r="F156" s="31"/>
      <c r="G156" s="6"/>
      <c r="H156" s="6"/>
      <c r="I156" s="19"/>
      <c r="J156" s="7" t="str">
        <f>IF(Base_Conversa[[#This Row],[Data_hora]]&lt;&gt;"",LEFT(D156,10),"")</f>
        <v/>
      </c>
    </row>
    <row r="157" spans="1:10">
      <c r="A157" s="30"/>
      <c r="B157" s="6"/>
      <c r="C157" s="6"/>
      <c r="D157" s="6"/>
      <c r="E157" s="31"/>
      <c r="F157" s="31"/>
      <c r="G157" s="6"/>
      <c r="H157" s="6"/>
      <c r="I157" s="19"/>
      <c r="J157" s="7" t="str">
        <f>IF(Base_Conversa[[#This Row],[Data_hora]]&lt;&gt;"",LEFT(D157,10),"")</f>
        <v/>
      </c>
    </row>
    <row r="158" spans="1:10">
      <c r="A158" s="30"/>
      <c r="B158" s="6"/>
      <c r="C158" s="6"/>
      <c r="D158" s="6"/>
      <c r="E158" s="31"/>
      <c r="F158" s="31"/>
      <c r="G158" s="6"/>
      <c r="H158" s="6"/>
      <c r="I158" s="19"/>
      <c r="J158" s="7" t="str">
        <f>IF(Base_Conversa[[#This Row],[Data_hora]]&lt;&gt;"",LEFT(D158,10),"")</f>
        <v/>
      </c>
    </row>
    <row r="159" spans="1:10">
      <c r="A159" s="30"/>
      <c r="B159" s="6"/>
      <c r="C159" s="6"/>
      <c r="D159" s="6"/>
      <c r="E159" s="31"/>
      <c r="F159" s="31"/>
      <c r="G159" s="6"/>
      <c r="H159" s="6"/>
      <c r="I159" s="19"/>
      <c r="J159" s="7" t="str">
        <f>IF(Base_Conversa[[#This Row],[Data_hora]]&lt;&gt;"",LEFT(D159,10),"")</f>
        <v/>
      </c>
    </row>
    <row r="160" spans="1:10">
      <c r="A160" s="30"/>
      <c r="B160" s="6"/>
      <c r="C160" s="6"/>
      <c r="D160" s="6"/>
      <c r="E160" s="31"/>
      <c r="F160" s="31"/>
      <c r="G160" s="6"/>
      <c r="H160" s="6"/>
      <c r="I160" s="19"/>
      <c r="J160" s="7" t="str">
        <f>IF(Base_Conversa[[#This Row],[Data_hora]]&lt;&gt;"",LEFT(D160,10),"")</f>
        <v/>
      </c>
    </row>
    <row r="161" spans="1:10">
      <c r="A161" s="30"/>
      <c r="B161" s="6"/>
      <c r="C161" s="6"/>
      <c r="D161" s="6"/>
      <c r="E161" s="31"/>
      <c r="F161" s="31"/>
      <c r="G161" s="6"/>
      <c r="H161" s="6"/>
      <c r="I161" s="19"/>
      <c r="J161" s="7" t="str">
        <f>IF(Base_Conversa[[#This Row],[Data_hora]]&lt;&gt;"",LEFT(D161,10),"")</f>
        <v/>
      </c>
    </row>
    <row r="162" spans="1:10">
      <c r="A162" s="30"/>
      <c r="B162" s="6"/>
      <c r="C162" s="6"/>
      <c r="D162" s="6"/>
      <c r="E162" s="31"/>
      <c r="F162" s="31"/>
      <c r="G162" s="6"/>
      <c r="H162" s="6"/>
      <c r="I162" s="19"/>
      <c r="J162" s="7" t="str">
        <f>IF(Base_Conversa[[#This Row],[Data_hora]]&lt;&gt;"",LEFT(D162,10),"")</f>
        <v/>
      </c>
    </row>
    <row r="163" spans="1:10">
      <c r="A163" s="30"/>
      <c r="B163" s="6"/>
      <c r="C163" s="6"/>
      <c r="D163" s="6"/>
      <c r="E163" s="31"/>
      <c r="F163" s="31"/>
      <c r="G163" s="6"/>
      <c r="H163" s="6"/>
      <c r="I163" s="19"/>
      <c r="J163" s="7" t="str">
        <f>IF(Base_Conversa[[#This Row],[Data_hora]]&lt;&gt;"",LEFT(D163,10),"")</f>
        <v/>
      </c>
    </row>
    <row r="164" spans="1:10">
      <c r="A164" s="30"/>
      <c r="B164" s="6"/>
      <c r="C164" s="6"/>
      <c r="D164" s="6"/>
      <c r="E164" s="31"/>
      <c r="F164" s="31"/>
      <c r="G164" s="6"/>
      <c r="H164" s="6"/>
      <c r="I164" s="19"/>
      <c r="J164" s="7" t="str">
        <f>IF(Base_Conversa[[#This Row],[Data_hora]]&lt;&gt;"",LEFT(D164,10),"")</f>
        <v/>
      </c>
    </row>
    <row r="165" spans="1:10">
      <c r="A165" s="30"/>
      <c r="B165" s="6"/>
      <c r="C165" s="6"/>
      <c r="D165" s="6"/>
      <c r="E165" s="31"/>
      <c r="F165" s="31"/>
      <c r="G165" s="6"/>
      <c r="H165" s="6"/>
      <c r="I165" s="19"/>
      <c r="J165" s="7" t="str">
        <f>IF(Base_Conversa[[#This Row],[Data_hora]]&lt;&gt;"",LEFT(D165,10),"")</f>
        <v/>
      </c>
    </row>
    <row r="166" spans="1:10">
      <c r="A166" s="30"/>
      <c r="B166" s="6"/>
      <c r="C166" s="6"/>
      <c r="D166" s="6"/>
      <c r="E166" s="31"/>
      <c r="F166" s="31"/>
      <c r="G166" s="6"/>
      <c r="H166" s="6"/>
      <c r="I166" s="19"/>
      <c r="J166" s="7" t="str">
        <f>IF(Base_Conversa[[#This Row],[Data_hora]]&lt;&gt;"",LEFT(D166,10),"")</f>
        <v/>
      </c>
    </row>
    <row r="167" spans="1:10">
      <c r="A167" s="30"/>
      <c r="B167" s="6"/>
      <c r="C167" s="6"/>
      <c r="D167" s="6"/>
      <c r="E167" s="31"/>
      <c r="F167" s="31"/>
      <c r="G167" s="6"/>
      <c r="H167" s="6"/>
      <c r="I167" s="19"/>
      <c r="J167" s="7" t="str">
        <f>IF(Base_Conversa[[#This Row],[Data_hora]]&lt;&gt;"",LEFT(D167,10),"")</f>
        <v/>
      </c>
    </row>
    <row r="168" spans="1:10">
      <c r="A168" s="30"/>
      <c r="B168" s="6"/>
      <c r="C168" s="6"/>
      <c r="D168" s="6"/>
      <c r="E168" s="31"/>
      <c r="F168" s="31"/>
      <c r="G168" s="6"/>
      <c r="H168" s="6"/>
      <c r="I168" s="19"/>
      <c r="J168" s="7" t="str">
        <f>IF(Base_Conversa[[#This Row],[Data_hora]]&lt;&gt;"",LEFT(D168,10),"")</f>
        <v/>
      </c>
    </row>
    <row r="169" spans="1:10">
      <c r="A169" s="30"/>
      <c r="B169" s="6"/>
      <c r="C169" s="6"/>
      <c r="D169" s="6"/>
      <c r="E169" s="31"/>
      <c r="F169" s="31"/>
      <c r="G169" s="6"/>
      <c r="H169" s="6"/>
      <c r="I169" s="19"/>
      <c r="J169" s="7" t="str">
        <f>IF(Base_Conversa[[#This Row],[Data_hora]]&lt;&gt;"",LEFT(D169,10),"")</f>
        <v/>
      </c>
    </row>
    <row r="170" spans="1:10">
      <c r="A170" s="30"/>
      <c r="B170" s="6"/>
      <c r="C170" s="6"/>
      <c r="D170" s="6"/>
      <c r="E170" s="31"/>
      <c r="F170" s="31"/>
      <c r="G170" s="6"/>
      <c r="H170" s="6"/>
      <c r="I170" s="19"/>
      <c r="J170" s="7" t="str">
        <f>IF(Base_Conversa[[#This Row],[Data_hora]]&lt;&gt;"",LEFT(D170,10),"")</f>
        <v/>
      </c>
    </row>
    <row r="171" spans="1:10">
      <c r="A171" s="30"/>
      <c r="B171" s="6"/>
      <c r="C171" s="6"/>
      <c r="D171" s="6"/>
      <c r="E171" s="31"/>
      <c r="F171" s="31"/>
      <c r="G171" s="6"/>
      <c r="H171" s="6"/>
      <c r="I171" s="19"/>
      <c r="J171" s="7" t="str">
        <f>IF(Base_Conversa[[#This Row],[Data_hora]]&lt;&gt;"",LEFT(D171,10),"")</f>
        <v/>
      </c>
    </row>
    <row r="172" spans="1:10">
      <c r="A172" s="30"/>
      <c r="B172" s="6"/>
      <c r="C172" s="6"/>
      <c r="D172" s="6"/>
      <c r="E172" s="31"/>
      <c r="F172" s="31"/>
      <c r="G172" s="6"/>
      <c r="H172" s="6"/>
      <c r="I172" s="19"/>
      <c r="J172" s="7" t="str">
        <f>IF(Base_Conversa[[#This Row],[Data_hora]]&lt;&gt;"",LEFT(D172,10),"")</f>
        <v/>
      </c>
    </row>
    <row r="173" spans="1:10">
      <c r="A173" s="30"/>
      <c r="B173" s="6"/>
      <c r="C173" s="6"/>
      <c r="D173" s="6"/>
      <c r="E173" s="31"/>
      <c r="F173" s="31"/>
      <c r="G173" s="6"/>
      <c r="H173" s="6"/>
      <c r="I173" s="19"/>
      <c r="J173" s="7" t="str">
        <f>IF(Base_Conversa[[#This Row],[Data_hora]]&lt;&gt;"",LEFT(D173,10),"")</f>
        <v/>
      </c>
    </row>
    <row r="174" spans="1:10">
      <c r="A174" s="30"/>
      <c r="B174" s="6"/>
      <c r="C174" s="6"/>
      <c r="D174" s="6"/>
      <c r="E174" s="31"/>
      <c r="F174" s="31"/>
      <c r="G174" s="6"/>
      <c r="H174" s="6"/>
      <c r="I174" s="19"/>
      <c r="J174" s="7" t="str">
        <f>IF(Base_Conversa[[#This Row],[Data_hora]]&lt;&gt;"",LEFT(D174,10),"")</f>
        <v/>
      </c>
    </row>
    <row r="175" spans="1:10">
      <c r="A175" s="30"/>
      <c r="B175" s="6"/>
      <c r="C175" s="6"/>
      <c r="D175" s="6"/>
      <c r="E175" s="31"/>
      <c r="F175" s="31"/>
      <c r="G175" s="6"/>
      <c r="H175" s="6"/>
      <c r="I175" s="19"/>
      <c r="J175" s="7" t="str">
        <f>IF(Base_Conversa[[#This Row],[Data_hora]]&lt;&gt;"",LEFT(D175,10),"")</f>
        <v/>
      </c>
    </row>
    <row r="176" spans="1:10">
      <c r="A176" s="30"/>
      <c r="B176" s="6"/>
      <c r="C176" s="6"/>
      <c r="D176" s="6"/>
      <c r="E176" s="31"/>
      <c r="F176" s="31"/>
      <c r="G176" s="6"/>
      <c r="H176" s="6"/>
      <c r="I176" s="19"/>
      <c r="J176" s="7" t="str">
        <f>IF(Base_Conversa[[#This Row],[Data_hora]]&lt;&gt;"",LEFT(D176,10),"")</f>
        <v/>
      </c>
    </row>
    <row r="177" spans="1:10">
      <c r="A177" s="30"/>
      <c r="B177" s="6"/>
      <c r="C177" s="6"/>
      <c r="D177" s="6"/>
      <c r="E177" s="31"/>
      <c r="F177" s="31"/>
      <c r="G177" s="6"/>
      <c r="H177" s="6"/>
      <c r="I177" s="19"/>
      <c r="J177" s="7" t="str">
        <f>IF(Base_Conversa[[#This Row],[Data_hora]]&lt;&gt;"",LEFT(D177,10),"")</f>
        <v/>
      </c>
    </row>
    <row r="178" spans="1:10">
      <c r="A178" s="30"/>
      <c r="B178" s="6"/>
      <c r="C178" s="6"/>
      <c r="D178" s="6"/>
      <c r="E178" s="31"/>
      <c r="F178" s="31"/>
      <c r="G178" s="6"/>
      <c r="H178" s="6"/>
      <c r="I178" s="19"/>
      <c r="J178" s="7" t="str">
        <f>IF(Base_Conversa[[#This Row],[Data_hora]]&lt;&gt;"",LEFT(D178,10),"")</f>
        <v/>
      </c>
    </row>
    <row r="179" spans="1:10">
      <c r="A179" s="30"/>
      <c r="B179" s="6"/>
      <c r="C179" s="6"/>
      <c r="D179" s="6"/>
      <c r="E179" s="31"/>
      <c r="F179" s="31"/>
      <c r="G179" s="6"/>
      <c r="H179" s="6"/>
      <c r="I179" s="19"/>
      <c r="J179" s="7" t="str">
        <f>IF(Base_Conversa[[#This Row],[Data_hora]]&lt;&gt;"",LEFT(D179,10),"")</f>
        <v/>
      </c>
    </row>
    <row r="180" spans="1:10">
      <c r="A180" s="30"/>
      <c r="B180" s="6"/>
      <c r="C180" s="6"/>
      <c r="D180" s="6"/>
      <c r="E180" s="31"/>
      <c r="F180" s="31"/>
      <c r="G180" s="6"/>
      <c r="H180" s="6"/>
      <c r="I180" s="19"/>
      <c r="J180" s="7" t="str">
        <f>IF(Base_Conversa[[#This Row],[Data_hora]]&lt;&gt;"",LEFT(D180,10),"")</f>
        <v/>
      </c>
    </row>
    <row r="181" spans="1:10">
      <c r="A181" s="30"/>
      <c r="B181" s="6"/>
      <c r="C181" s="6"/>
      <c r="D181" s="6"/>
      <c r="E181" s="31"/>
      <c r="F181" s="31"/>
      <c r="G181" s="6"/>
      <c r="H181" s="6"/>
      <c r="I181" s="19"/>
      <c r="J181" s="7" t="str">
        <f>IF(Base_Conversa[[#This Row],[Data_hora]]&lt;&gt;"",LEFT(D181,10),"")</f>
        <v/>
      </c>
    </row>
    <row r="182" spans="1:10">
      <c r="A182" s="30"/>
      <c r="B182" s="6"/>
      <c r="C182" s="6"/>
      <c r="D182" s="6"/>
      <c r="E182" s="31"/>
      <c r="F182" s="31"/>
      <c r="G182" s="6"/>
      <c r="H182" s="6"/>
      <c r="I182" s="19"/>
      <c r="J182" s="7" t="str">
        <f>IF(Base_Conversa[[#This Row],[Data_hora]]&lt;&gt;"",LEFT(D182,10),"")</f>
        <v/>
      </c>
    </row>
    <row r="183" spans="1:10">
      <c r="A183" s="30"/>
      <c r="B183" s="6"/>
      <c r="C183" s="6"/>
      <c r="D183" s="6"/>
      <c r="E183" s="31"/>
      <c r="F183" s="31"/>
      <c r="G183" s="6"/>
      <c r="H183" s="6"/>
      <c r="I183" s="19"/>
      <c r="J183" s="7" t="str">
        <f>IF(Base_Conversa[[#This Row],[Data_hora]]&lt;&gt;"",LEFT(D183,10),"")</f>
        <v/>
      </c>
    </row>
    <row r="184" spans="1:10">
      <c r="A184" s="30"/>
      <c r="B184" s="6"/>
      <c r="C184" s="6"/>
      <c r="D184" s="6"/>
      <c r="E184" s="31"/>
      <c r="F184" s="31"/>
      <c r="G184" s="6"/>
      <c r="H184" s="6"/>
      <c r="I184" s="19"/>
      <c r="J184" s="7" t="str">
        <f>IF(Base_Conversa[[#This Row],[Data_hora]]&lt;&gt;"",LEFT(D184,10),"")</f>
        <v/>
      </c>
    </row>
    <row r="185" spans="1:10">
      <c r="A185" s="30"/>
      <c r="B185" s="6"/>
      <c r="C185" s="6"/>
      <c r="D185" s="6"/>
      <c r="E185" s="31"/>
      <c r="F185" s="31"/>
      <c r="G185" s="6"/>
      <c r="H185" s="6"/>
      <c r="I185" s="19"/>
      <c r="J185" s="7" t="str">
        <f>IF(Base_Conversa[[#This Row],[Data_hora]]&lt;&gt;"",LEFT(D185,10),"")</f>
        <v/>
      </c>
    </row>
    <row r="186" spans="1:10">
      <c r="A186" s="30"/>
      <c r="B186" s="6"/>
      <c r="C186" s="6"/>
      <c r="D186" s="6"/>
      <c r="E186" s="31"/>
      <c r="F186" s="31"/>
      <c r="G186" s="6"/>
      <c r="H186" s="6"/>
      <c r="I186" s="19"/>
      <c r="J186" s="7" t="str">
        <f>IF(Base_Conversa[[#This Row],[Data_hora]]&lt;&gt;"",LEFT(D186,10),"")</f>
        <v/>
      </c>
    </row>
    <row r="187" spans="1:10">
      <c r="A187" s="30"/>
      <c r="B187" s="6"/>
      <c r="C187" s="6"/>
      <c r="D187" s="6"/>
      <c r="E187" s="31"/>
      <c r="F187" s="31"/>
      <c r="G187" s="6"/>
      <c r="H187" s="6"/>
      <c r="I187" s="19"/>
      <c r="J187" s="7" t="str">
        <f>IF(Base_Conversa[[#This Row],[Data_hora]]&lt;&gt;"",LEFT(D187,10),"")</f>
        <v/>
      </c>
    </row>
    <row r="188" spans="1:10">
      <c r="A188" s="30"/>
      <c r="B188" s="6"/>
      <c r="C188" s="6"/>
      <c r="D188" s="6"/>
      <c r="E188" s="31"/>
      <c r="F188" s="31"/>
      <c r="G188" s="6"/>
      <c r="H188" s="6"/>
      <c r="I188" s="19"/>
      <c r="J188" s="7" t="str">
        <f>IF(Base_Conversa[[#This Row],[Data_hora]]&lt;&gt;"",LEFT(D188,10),"")</f>
        <v/>
      </c>
    </row>
    <row r="189" spans="1:10">
      <c r="A189" s="30"/>
      <c r="B189" s="6"/>
      <c r="C189" s="6"/>
      <c r="D189" s="6"/>
      <c r="E189" s="31"/>
      <c r="F189" s="31"/>
      <c r="G189" s="6"/>
      <c r="H189" s="6"/>
      <c r="I189" s="19"/>
      <c r="J189" s="7" t="str">
        <f>IF(Base_Conversa[[#This Row],[Data_hora]]&lt;&gt;"",LEFT(D189,10),"")</f>
        <v/>
      </c>
    </row>
    <row r="190" spans="1:10">
      <c r="A190" s="30"/>
      <c r="B190" s="6"/>
      <c r="C190" s="6"/>
      <c r="D190" s="6"/>
      <c r="E190" s="31"/>
      <c r="F190" s="31"/>
      <c r="G190" s="6"/>
      <c r="H190" s="6"/>
      <c r="I190" s="19"/>
      <c r="J190" s="7" t="str">
        <f>IF(Base_Conversa[[#This Row],[Data_hora]]&lt;&gt;"",LEFT(D190,10),"")</f>
        <v/>
      </c>
    </row>
    <row r="191" spans="1:10">
      <c r="A191" s="30"/>
      <c r="B191" s="6"/>
      <c r="C191" s="6"/>
      <c r="D191" s="6"/>
      <c r="E191" s="31"/>
      <c r="F191" s="31"/>
      <c r="G191" s="6"/>
      <c r="H191" s="6"/>
      <c r="I191" s="19"/>
      <c r="J191" s="7" t="str">
        <f>IF(Base_Conversa[[#This Row],[Data_hora]]&lt;&gt;"",LEFT(D191,10),"")</f>
        <v/>
      </c>
    </row>
    <row r="192" spans="1:10">
      <c r="A192" s="30"/>
      <c r="B192" s="6"/>
      <c r="C192" s="6"/>
      <c r="D192" s="6"/>
      <c r="E192" s="31"/>
      <c r="F192" s="31"/>
      <c r="G192" s="6"/>
      <c r="H192" s="6"/>
      <c r="I192" s="19"/>
      <c r="J192" s="7" t="str">
        <f>IF(Base_Conversa[[#This Row],[Data_hora]]&lt;&gt;"",LEFT(D192,10),"")</f>
        <v/>
      </c>
    </row>
    <row r="193" spans="1:10">
      <c r="A193" s="30"/>
      <c r="B193" s="6"/>
      <c r="C193" s="6"/>
      <c r="D193" s="6"/>
      <c r="E193" s="31"/>
      <c r="F193" s="31"/>
      <c r="G193" s="6"/>
      <c r="H193" s="6"/>
      <c r="I193" s="19"/>
      <c r="J193" s="7" t="str">
        <f>IF(Base_Conversa[[#This Row],[Data_hora]]&lt;&gt;"",LEFT(D193,10),"")</f>
        <v/>
      </c>
    </row>
    <row r="194" spans="1:10">
      <c r="A194" s="30"/>
      <c r="B194" s="6"/>
      <c r="C194" s="6"/>
      <c r="D194" s="6"/>
      <c r="E194" s="31"/>
      <c r="F194" s="31"/>
      <c r="G194" s="6"/>
      <c r="H194" s="6"/>
      <c r="I194" s="19"/>
      <c r="J194" s="7" t="str">
        <f>IF(Base_Conversa[[#This Row],[Data_hora]]&lt;&gt;"",LEFT(D194,10),"")</f>
        <v/>
      </c>
    </row>
    <row r="195" spans="1:10">
      <c r="A195" s="30"/>
      <c r="B195" s="6"/>
      <c r="C195" s="6"/>
      <c r="D195" s="6"/>
      <c r="E195" s="31"/>
      <c r="F195" s="31"/>
      <c r="G195" s="6"/>
      <c r="H195" s="6"/>
      <c r="I195" s="19"/>
      <c r="J195" s="7" t="str">
        <f>IF(Base_Conversa[[#This Row],[Data_hora]]&lt;&gt;"",LEFT(D195,10),"")</f>
        <v/>
      </c>
    </row>
    <row r="196" spans="1:10">
      <c r="A196" s="30"/>
      <c r="B196" s="6"/>
      <c r="C196" s="6"/>
      <c r="D196" s="6"/>
      <c r="E196" s="31"/>
      <c r="F196" s="31"/>
      <c r="G196" s="6"/>
      <c r="H196" s="6"/>
      <c r="I196" s="19"/>
      <c r="J196" s="7" t="str">
        <f>IF(Base_Conversa[[#This Row],[Data_hora]]&lt;&gt;"",LEFT(D196,10),"")</f>
        <v/>
      </c>
    </row>
    <row r="197" spans="1:10">
      <c r="A197" s="30"/>
      <c r="B197" s="6"/>
      <c r="C197" s="6"/>
      <c r="D197" s="6"/>
      <c r="E197" s="31"/>
      <c r="F197" s="31"/>
      <c r="G197" s="6"/>
      <c r="H197" s="6"/>
      <c r="I197" s="19"/>
      <c r="J197" s="7" t="str">
        <f>IF(Base_Conversa[[#This Row],[Data_hora]]&lt;&gt;"",LEFT(D197,10),"")</f>
        <v/>
      </c>
    </row>
    <row r="198" spans="1:10">
      <c r="A198" s="30"/>
      <c r="B198" s="6"/>
      <c r="C198" s="6"/>
      <c r="D198" s="6"/>
      <c r="E198" s="31"/>
      <c r="F198" s="31"/>
      <c r="G198" s="6"/>
      <c r="H198" s="6"/>
      <c r="I198" s="19"/>
      <c r="J198" s="7" t="str">
        <f>IF(Base_Conversa[[#This Row],[Data_hora]]&lt;&gt;"",LEFT(D198,10),"")</f>
        <v/>
      </c>
    </row>
    <row r="199" spans="1:10">
      <c r="A199" s="30"/>
      <c r="B199" s="6"/>
      <c r="C199" s="6"/>
      <c r="D199" s="6"/>
      <c r="E199" s="31"/>
      <c r="F199" s="31"/>
      <c r="G199" s="6"/>
      <c r="H199" s="6"/>
      <c r="I199" s="19"/>
      <c r="J199" s="7" t="str">
        <f>IF(Base_Conversa[[#This Row],[Data_hora]]&lt;&gt;"",LEFT(D199,10),"")</f>
        <v/>
      </c>
    </row>
    <row r="200" spans="1:10">
      <c r="A200" s="30"/>
      <c r="B200" s="6"/>
      <c r="C200" s="6"/>
      <c r="D200" s="6"/>
      <c r="E200" s="31"/>
      <c r="F200" s="31"/>
      <c r="G200" s="6"/>
      <c r="H200" s="6"/>
      <c r="I200" s="19"/>
      <c r="J200" s="7" t="str">
        <f>IF(Base_Conversa[[#This Row],[Data_hora]]&lt;&gt;"",LEFT(D200,10),"")</f>
        <v/>
      </c>
    </row>
    <row r="201" spans="1:10">
      <c r="A201" s="28"/>
      <c r="B201" s="8"/>
      <c r="C201" s="8"/>
      <c r="D201" s="8"/>
      <c r="E201" s="31"/>
      <c r="F201" s="31"/>
      <c r="G201" s="6"/>
      <c r="H201" s="8"/>
      <c r="I201" s="18"/>
      <c r="J201" s="9" t="str">
        <f>IF(Base_Conversa[[#This Row],[Data_hora]]&lt;&gt;"",LEFT(D201,10),"")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Filtros!$B$2:$B$20</xm:f>
          </x14:formula1>
          <xm:sqref>G2:G5 G7:G201</xm:sqref>
        </x14:dataValidation>
        <x14:dataValidation type="list" allowBlank="1" showInputMessage="1" showErrorMessage="1" xr:uid="{00000000-0002-0000-0100-000001000000}">
          <x14:formula1>
            <xm:f>Filtros!$D$2:$D$3</xm:f>
          </x14:formula1>
          <xm:sqref>E2:E201</xm:sqref>
        </x14:dataValidation>
        <x14:dataValidation type="list" allowBlank="1" showInputMessage="1" showErrorMessage="1" xr:uid="{00000000-0002-0000-0100-000002000000}">
          <x14:formula1>
            <xm:f>Filtros!$C$2:$C$4</xm:f>
          </x14:formula1>
          <xm:sqref>F2:F201</xm:sqref>
        </x14:dataValidation>
        <x14:dataValidation type="list" allowBlank="1" showInputMessage="1" showErrorMessage="1" xr:uid="{00000000-0002-0000-0100-000003000000}">
          <x14:formula1>
            <xm:f>Filtros!$B$2:$B$25</xm:f>
          </x14:formula1>
          <xm:sqref>G6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showGridLines="0" zoomScale="130" zoomScaleNormal="130" workbookViewId="0">
      <selection activeCell="E29" sqref="E29"/>
    </sheetView>
  </sheetViews>
  <sheetFormatPr defaultRowHeight="15"/>
  <cols>
    <col min="1" max="1" width="39.42578125" customWidth="1"/>
    <col min="2" max="2" width="53.7109375" customWidth="1"/>
    <col min="3" max="3" width="18.42578125" bestFit="1" customWidth="1"/>
    <col min="4" max="4" width="11.140625" customWidth="1"/>
    <col min="5" max="5" width="13.140625" customWidth="1"/>
  </cols>
  <sheetData>
    <row r="1" spans="1:5">
      <c r="A1" s="23" t="s">
        <v>81</v>
      </c>
      <c r="B1" s="23" t="s">
        <v>82</v>
      </c>
      <c r="C1" s="23" t="s">
        <v>83</v>
      </c>
      <c r="D1" s="23" t="s">
        <v>84</v>
      </c>
      <c r="E1" s="23" t="s">
        <v>13</v>
      </c>
    </row>
    <row r="2" spans="1:5">
      <c r="A2" s="2" t="s">
        <v>85</v>
      </c>
      <c r="B2" s="24" t="s">
        <v>86</v>
      </c>
      <c r="C2" s="2" t="s">
        <v>28</v>
      </c>
      <c r="D2" s="2" t="s">
        <v>27</v>
      </c>
      <c r="E2" s="2" t="s">
        <v>87</v>
      </c>
    </row>
    <row r="3" spans="1:5">
      <c r="A3" s="2" t="s">
        <v>88</v>
      </c>
      <c r="B3" s="2" t="s">
        <v>38</v>
      </c>
      <c r="C3" s="2" t="s">
        <v>32</v>
      </c>
      <c r="D3" s="2" t="s">
        <v>28</v>
      </c>
      <c r="E3" s="2" t="s">
        <v>89</v>
      </c>
    </row>
    <row r="4" spans="1:5">
      <c r="A4" s="2" t="s">
        <v>90</v>
      </c>
      <c r="B4" s="2" t="s">
        <v>79</v>
      </c>
      <c r="C4" s="2" t="s">
        <v>37</v>
      </c>
      <c r="E4" s="2" t="s">
        <v>91</v>
      </c>
    </row>
    <row r="5" spans="1:5">
      <c r="A5" s="2" t="s">
        <v>92</v>
      </c>
      <c r="B5" s="2" t="s">
        <v>93</v>
      </c>
      <c r="E5" s="2" t="s">
        <v>94</v>
      </c>
    </row>
    <row r="6" spans="1:5">
      <c r="A6" s="2" t="s">
        <v>95</v>
      </c>
      <c r="B6" s="25" t="s">
        <v>96</v>
      </c>
      <c r="E6" s="2" t="s">
        <v>97</v>
      </c>
    </row>
    <row r="7" spans="1:5">
      <c r="A7" s="2" t="s">
        <v>98</v>
      </c>
      <c r="B7" s="2" t="s">
        <v>99</v>
      </c>
    </row>
    <row r="8" spans="1:5">
      <c r="A8" s="2" t="s">
        <v>100</v>
      </c>
      <c r="B8" s="25" t="s">
        <v>47</v>
      </c>
    </row>
    <row r="9" spans="1:5">
      <c r="B9" s="25" t="s">
        <v>101</v>
      </c>
    </row>
    <row r="10" spans="1:5">
      <c r="B10" s="2" t="s">
        <v>102</v>
      </c>
    </row>
    <row r="11" spans="1:5">
      <c r="B11" s="2" t="s">
        <v>103</v>
      </c>
    </row>
    <row r="12" spans="1:5">
      <c r="B12" s="2" t="s">
        <v>104</v>
      </c>
    </row>
    <row r="13" spans="1:5">
      <c r="B13" s="25" t="s">
        <v>50</v>
      </c>
    </row>
    <row r="14" spans="1:5">
      <c r="B14" s="25" t="s">
        <v>105</v>
      </c>
    </row>
    <row r="15" spans="1:5">
      <c r="B15" s="25" t="s">
        <v>74</v>
      </c>
    </row>
    <row r="16" spans="1:5">
      <c r="B16" s="25" t="s">
        <v>106</v>
      </c>
    </row>
    <row r="17" spans="2:2">
      <c r="B17" s="2" t="s">
        <v>42</v>
      </c>
    </row>
    <row r="18" spans="2:2">
      <c r="B18" s="2" t="s">
        <v>33</v>
      </c>
    </row>
    <row r="19" spans="2:2">
      <c r="B19" s="25" t="s">
        <v>107</v>
      </c>
    </row>
    <row r="20" spans="2:2">
      <c r="B20" s="25" t="s">
        <v>29</v>
      </c>
    </row>
    <row r="21" spans="2:2">
      <c r="B21" s="25"/>
    </row>
    <row r="22" spans="2:2">
      <c r="B22" s="25"/>
    </row>
    <row r="23" spans="2:2">
      <c r="B23" s="25"/>
    </row>
    <row r="24" spans="2:2">
      <c r="B24" s="25"/>
    </row>
    <row r="25" spans="2:2">
      <c r="B25" s="25"/>
    </row>
  </sheetData>
  <sheetProtection algorithmName="SHA-512" hashValue="tGDPz6ZWWD91fDnWqdN0IKlVzqO3b4LiJZOnmyG8WH5a3QDIEr+butb+tqT0JVGfbibKZuQIc8rSa3XSjEVtzg==" saltValue="FSEYoVUYTPapguShpuvGKQ==" spinCount="100000" sheet="1" selectLockedCells="1"/>
  <sortState xmlns:xlrd2="http://schemas.microsoft.com/office/spreadsheetml/2017/richdata2" ref="B2:B25">
    <sortCondition ref="B1"/>
  </sortState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showGridLines="0" workbookViewId="0">
      <selection activeCell="E29" sqref="E29"/>
    </sheetView>
  </sheetViews>
  <sheetFormatPr defaultRowHeight="15"/>
  <cols>
    <col min="1" max="1" width="31.5703125" bestFit="1" customWidth="1"/>
    <col min="2" max="2" width="9.140625" style="13"/>
    <col min="5" max="5" width="49.5703125" bestFit="1" customWidth="1"/>
  </cols>
  <sheetData>
    <row r="1" spans="1:6">
      <c r="A1" s="22" t="s">
        <v>108</v>
      </c>
      <c r="E1" s="22" t="s">
        <v>109</v>
      </c>
      <c r="F1" s="22" t="s">
        <v>110</v>
      </c>
    </row>
    <row r="2" spans="1:6">
      <c r="A2" s="26">
        <f>COUNTA(Base_Conversa[Conversa_id])</f>
        <v>22</v>
      </c>
      <c r="E2" s="2" t="s">
        <v>86</v>
      </c>
      <c r="F2" s="26">
        <f>COUNTIF(Base_Conversa[Análise do curador (UX)],E2)</f>
        <v>0</v>
      </c>
    </row>
    <row r="3" spans="1:6">
      <c r="E3" s="2" t="s">
        <v>38</v>
      </c>
      <c r="F3" s="26">
        <f>COUNTIF(Base_Conversa[Análise do curador (UX)],E3)</f>
        <v>1</v>
      </c>
    </row>
    <row r="4" spans="1:6">
      <c r="A4" s="22" t="s">
        <v>111</v>
      </c>
      <c r="E4" s="2" t="s">
        <v>79</v>
      </c>
      <c r="F4" s="26">
        <f>COUNTIF(Base_Conversa[Análise do curador (UX)],E4)</f>
        <v>1</v>
      </c>
    </row>
    <row r="5" spans="1:6">
      <c r="A5" s="26">
        <f>COUNTA(Base_Conversa[Bot acertou o input?])</f>
        <v>20</v>
      </c>
      <c r="E5" s="2" t="s">
        <v>93</v>
      </c>
      <c r="F5" s="26">
        <f>COUNTIF(Base_Conversa[Análise do curador (UX)],E5)</f>
        <v>0</v>
      </c>
    </row>
    <row r="6" spans="1:6">
      <c r="E6" s="2" t="s">
        <v>96</v>
      </c>
      <c r="F6" s="26">
        <f>COUNTIF(Base_Conversa[Análise do curador (UX)],E6)</f>
        <v>0</v>
      </c>
    </row>
    <row r="7" spans="1:6">
      <c r="A7" s="22" t="s">
        <v>112</v>
      </c>
      <c r="E7" s="2" t="s">
        <v>99</v>
      </c>
      <c r="F7" s="26">
        <f>COUNTIF(Base_Conversa[Análise do curador (UX)],E7)</f>
        <v>0</v>
      </c>
    </row>
    <row r="8" spans="1:6">
      <c r="A8" s="27">
        <f>A5/A2</f>
        <v>0.90909090909090906</v>
      </c>
      <c r="E8" s="2" t="s">
        <v>47</v>
      </c>
      <c r="F8" s="26">
        <f>COUNTIF(Base_Conversa[Análise do curador (UX)],E8)</f>
        <v>1</v>
      </c>
    </row>
    <row r="9" spans="1:6">
      <c r="E9" s="2" t="s">
        <v>101</v>
      </c>
      <c r="F9" s="26">
        <f>COUNTIF(Base_Conversa[Análise do curador (UX)],E9)</f>
        <v>0</v>
      </c>
    </row>
    <row r="10" spans="1:6">
      <c r="A10" s="22" t="s">
        <v>113</v>
      </c>
      <c r="B10" s="22" t="s">
        <v>110</v>
      </c>
      <c r="E10" s="2" t="s">
        <v>102</v>
      </c>
      <c r="F10" s="26">
        <f>COUNTIF(Base_Conversa[Análise do curador (UX)],E10)</f>
        <v>0</v>
      </c>
    </row>
    <row r="11" spans="1:6">
      <c r="A11" s="2" t="s">
        <v>23</v>
      </c>
      <c r="B11" s="26">
        <f>COUNTIF(Base_Conversa[Canal],A11)</f>
        <v>21</v>
      </c>
      <c r="E11" s="2" t="s">
        <v>103</v>
      </c>
      <c r="F11" s="26">
        <f>COUNTIF(Base_Conversa[Análise do curador (UX)],E11)</f>
        <v>0</v>
      </c>
    </row>
    <row r="12" spans="1:6">
      <c r="A12" s="2" t="s">
        <v>114</v>
      </c>
      <c r="B12" s="26">
        <f>COUNTIF(Base_Conversa[Canal],A12)</f>
        <v>0</v>
      </c>
      <c r="E12" s="2" t="s">
        <v>104</v>
      </c>
      <c r="F12" s="26">
        <f>COUNTIF(Base_Conversa[Análise do curador (UX)],E12)</f>
        <v>0</v>
      </c>
    </row>
    <row r="13" spans="1:6">
      <c r="A13" t="s">
        <v>115</v>
      </c>
      <c r="B13" s="26">
        <f>COUNTIF(Base_Conversa[Canal],A13)</f>
        <v>0</v>
      </c>
      <c r="E13" s="2" t="s">
        <v>50</v>
      </c>
      <c r="F13" s="26">
        <f>COUNTIF(Base_Conversa[Análise do curador (UX)],E13)</f>
        <v>9</v>
      </c>
    </row>
    <row r="14" spans="1:6">
      <c r="A14" s="2" t="s">
        <v>80</v>
      </c>
      <c r="B14" s="26">
        <f>COUNTIF(Base_Conversa[Canal],A14)</f>
        <v>1</v>
      </c>
      <c r="E14" s="2" t="s">
        <v>105</v>
      </c>
      <c r="F14" s="26">
        <f>COUNTIF(Base_Conversa[Análise do curador (UX)],E14)</f>
        <v>0</v>
      </c>
    </row>
    <row r="15" spans="1:6">
      <c r="A15" s="2" t="s">
        <v>91</v>
      </c>
      <c r="B15" s="26">
        <f>COUNTIF(Base_Conversa[Canal],A15)</f>
        <v>0</v>
      </c>
      <c r="E15" s="2" t="s">
        <v>74</v>
      </c>
      <c r="F15" s="26">
        <f>COUNTIF(Base_Conversa[Análise do curador (UX)],E15)</f>
        <v>2</v>
      </c>
    </row>
    <row r="16" spans="1:6">
      <c r="A16" s="2" t="s">
        <v>116</v>
      </c>
      <c r="B16" s="26">
        <f>COUNTIF(Base_Conversa[Canal],A16)</f>
        <v>0</v>
      </c>
      <c r="E16" s="2" t="s">
        <v>106</v>
      </c>
      <c r="F16" s="26">
        <f>COUNTIF(Base_Conversa[Análise do curador (UX)],E16)</f>
        <v>0</v>
      </c>
    </row>
    <row r="17" spans="1:6">
      <c r="A17" s="2" t="s">
        <v>117</v>
      </c>
      <c r="B17" s="26">
        <f>COUNTIF(Base_Conversa[Canal],A17)</f>
        <v>0</v>
      </c>
      <c r="E17" s="2" t="s">
        <v>42</v>
      </c>
      <c r="F17" s="26">
        <f>COUNTIF(Base_Conversa[Análise do curador (UX)],E17)</f>
        <v>2</v>
      </c>
    </row>
    <row r="18" spans="1:6">
      <c r="E18" s="2" t="s">
        <v>33</v>
      </c>
      <c r="F18" s="26">
        <f>COUNTIF(Base_Conversa[Análise do curador (UX)],E18)</f>
        <v>2</v>
      </c>
    </row>
    <row r="19" spans="1:6">
      <c r="A19" s="22" t="s">
        <v>118</v>
      </c>
      <c r="B19" s="22" t="s">
        <v>110</v>
      </c>
      <c r="E19" s="2" t="s">
        <v>107</v>
      </c>
      <c r="F19" s="26">
        <f>COUNTIF(Base_Conversa[Análise do curador (UX)],E19)</f>
        <v>0</v>
      </c>
    </row>
    <row r="20" spans="1:6">
      <c r="A20" s="2" t="s">
        <v>27</v>
      </c>
      <c r="B20" s="26">
        <f>COUNTIF(Base_Conversa[Bot acertou o input?],A20)</f>
        <v>9</v>
      </c>
      <c r="E20" s="2" t="s">
        <v>29</v>
      </c>
      <c r="F20" s="26">
        <f>COUNTIF(Base_Conversa[Análise do curador (UX)],E20)</f>
        <v>2</v>
      </c>
    </row>
    <row r="21" spans="1:6">
      <c r="A21" s="2" t="s">
        <v>28</v>
      </c>
      <c r="B21" s="26">
        <f>COUNTIF(Base_Conversa[Bot acertou o input?],A21)</f>
        <v>11</v>
      </c>
    </row>
    <row r="22" spans="1:6">
      <c r="A22" s="2" t="s">
        <v>119</v>
      </c>
      <c r="B22" s="26">
        <f>A2-SUM(B20:B21)</f>
        <v>2</v>
      </c>
    </row>
    <row r="24" spans="1:6">
      <c r="A24" s="22" t="s">
        <v>83</v>
      </c>
      <c r="B24" s="22" t="s">
        <v>110</v>
      </c>
    </row>
    <row r="25" spans="1:6">
      <c r="A25" s="2" t="s">
        <v>28</v>
      </c>
      <c r="B25" s="26">
        <f>COUNTIF(Base_Conversa[Chegou até o final?],A25)</f>
        <v>3</v>
      </c>
    </row>
    <row r="26" spans="1:6">
      <c r="A26" s="2" t="s">
        <v>32</v>
      </c>
      <c r="B26" s="26">
        <f>COUNTIF(Base_Conversa[Chegou até o final?],A26)</f>
        <v>10</v>
      </c>
    </row>
    <row r="27" spans="1:6">
      <c r="A27" s="2" t="s">
        <v>37</v>
      </c>
      <c r="B27" s="26">
        <f>COUNTIF(Base_Conversa[Chegou até o final?],A27)</f>
        <v>7</v>
      </c>
    </row>
    <row r="28" spans="1:6">
      <c r="A28" s="2" t="s">
        <v>119</v>
      </c>
      <c r="B28" s="26">
        <f>A2-SUM(B25:B27)</f>
        <v>2</v>
      </c>
    </row>
  </sheetData>
  <sheetProtection algorithmName="SHA-512" hashValue="FE+GwIcs0k7hZRitysVREJg+6+QlPAmsx64oYXdNPoJzl8f70a6vTMu4TGFv0LgRsNXVUMzvhgCQPOn0MjAuyQ==" saltValue="6k1PqRlKzLp8oVD8EEFO6Q==" spinCount="100000" sheet="1" select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C160F503F61A49BC598543D7ED8724" ma:contentTypeVersion="17" ma:contentTypeDescription="Crie um novo documento." ma:contentTypeScope="" ma:versionID="2c1403710ee31ee8ea60286364e5309e">
  <xsd:schema xmlns:xsd="http://www.w3.org/2001/XMLSchema" xmlns:xs="http://www.w3.org/2001/XMLSchema" xmlns:p="http://schemas.microsoft.com/office/2006/metadata/properties" xmlns:ns1="http://schemas.microsoft.com/sharepoint/v3" xmlns:ns2="9d9fd0b7-a91a-4a2f-a88b-65ed0161e82a" xmlns:ns3="7f776a06-262f-4826-8956-0c0ea12c3550" targetNamespace="http://schemas.microsoft.com/office/2006/metadata/properties" ma:root="true" ma:fieldsID="0a7a0ab820473150f822476228c4f4d7" ns1:_="" ns2:_="" ns3:_="">
    <xsd:import namespace="http://schemas.microsoft.com/sharepoint/v3"/>
    <xsd:import namespace="9d9fd0b7-a91a-4a2f-a88b-65ed0161e82a"/>
    <xsd:import namespace="7f776a06-262f-4826-8956-0c0ea12c3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fd0b7-a91a-4a2f-a88b-65ed0161e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45dd6dcc-44c8-4e8c-814f-e99bce23ae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76a06-262f-4826-8956-0c0ea12c35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d895a31-4fc8-4b61-875a-7fdb10e55e23}" ma:internalName="TaxCatchAll" ma:showField="CatchAllData" ma:web="7f776a06-262f-4826-8956-0c0ea12c3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776a06-262f-4826-8956-0c0ea12c3550" xsi:nil="true"/>
    <lcf76f155ced4ddcb4097134ff3c332f xmlns="9d9fd0b7-a91a-4a2f-a88b-65ed0161e82a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SharedWithUsers xmlns="7f776a06-262f-4826-8956-0c0ea12c3550">
      <UserInfo>
        <DisplayName/>
        <AccountId xsi:nil="true"/>
        <AccountType/>
      </UserInfo>
    </SharedWithUsers>
    <MediaLengthInSeconds xmlns="9d9fd0b7-a91a-4a2f-a88b-65ed0161e82a" xsi:nil="true"/>
  </documentManagement>
</p:properties>
</file>

<file path=customXml/itemProps1.xml><?xml version="1.0" encoding="utf-8"?>
<ds:datastoreItem xmlns:ds="http://schemas.openxmlformats.org/officeDocument/2006/customXml" ds:itemID="{AE80EB56-7E61-4000-A685-6259C6584F8A}"/>
</file>

<file path=customXml/itemProps2.xml><?xml version="1.0" encoding="utf-8"?>
<ds:datastoreItem xmlns:ds="http://schemas.openxmlformats.org/officeDocument/2006/customXml" ds:itemID="{F9B6F179-518E-4990-9FA3-6A3BB5395F12}"/>
</file>

<file path=customXml/itemProps3.xml><?xml version="1.0" encoding="utf-8"?>
<ds:datastoreItem xmlns:ds="http://schemas.openxmlformats.org/officeDocument/2006/customXml" ds:itemID="{243E67EA-FEB5-4A05-B870-01470AA09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 Estevam Junior, Rubens</dc:creator>
  <cp:keywords/>
  <dc:description/>
  <cp:lastModifiedBy/>
  <cp:revision/>
  <dcterms:created xsi:type="dcterms:W3CDTF">2023-11-24T18:39:16Z</dcterms:created>
  <dcterms:modified xsi:type="dcterms:W3CDTF">2024-12-17T17:00:49Z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0x01010090C160F503F61A49BC598543D7ED8724</vt:lpwstr>
  </property>
  <property fmtid="{D5CDD505-2E9C-101B-9397-08002B2CF9AE}" pid="3" name="MediaServiceImageTags">
    <vt:lpwstr/>
  </property>
  <property fmtid="{D5CDD505-2E9C-101B-9397-08002B2CF9AE}" pid="4" name="MSIP_Label_40881dc9-f7f2-41de-a334-ceff3dc15b31_Enabled">
    <vt:lpwstr>true</vt:lpwstr>
  </property>
  <property fmtid="{D5CDD505-2E9C-101B-9397-08002B2CF9AE}" pid="5" name="MSIP_Label_40881dc9-f7f2-41de-a334-ceff3dc15b31_SetDate">
    <vt:lpwstr>2024-06-07T13:06:22Z</vt:lpwstr>
  </property>
  <property fmtid="{D5CDD505-2E9C-101B-9397-08002B2CF9AE}" pid="6" name="MSIP_Label_40881dc9-f7f2-41de-a334-ceff3dc15b31_Method">
    <vt:lpwstr>Standard</vt:lpwstr>
  </property>
  <property fmtid="{D5CDD505-2E9C-101B-9397-08002B2CF9AE}" pid="7" name="MSIP_Label_40881dc9-f7f2-41de-a334-ceff3dc15b31_Name">
    <vt:lpwstr>40881dc9-f7f2-41de-a334-ceff3dc15b31</vt:lpwstr>
  </property>
  <property fmtid="{D5CDD505-2E9C-101B-9397-08002B2CF9AE}" pid="8" name="MSIP_Label_40881dc9-f7f2-41de-a334-ceff3dc15b31_SiteId">
    <vt:lpwstr>ea0c2907-38d2-4181-8750-b0b190b60443</vt:lpwstr>
  </property>
  <property fmtid="{D5CDD505-2E9C-101B-9397-08002B2CF9AE}" pid="9" name="MSIP_Label_40881dc9-f7f2-41de-a334-ceff3dc15b31_ActionId">
    <vt:lpwstr>1e54bb75-7bdf-4257-a4a6-1af8d8d8ebc0</vt:lpwstr>
  </property>
  <property fmtid="{D5CDD505-2E9C-101B-9397-08002B2CF9AE}" pid="10" name="MSIP_Label_40881dc9-f7f2-41de-a334-ceff3dc15b31_ContentBits">
    <vt:lpwstr>1</vt:lpwstr>
  </property>
  <property fmtid="{D5CDD505-2E9C-101B-9397-08002B2CF9AE}" pid="11" name="Order">
    <vt:r8>42200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  <property fmtid="{D5CDD505-2E9C-101B-9397-08002B2CF9AE}" pid="18" name="_SourceUrl">
    <vt:lpwstr/>
  </property>
  <property fmtid="{D5CDD505-2E9C-101B-9397-08002B2CF9AE}" pid="19" name="_SharedFileIndex">
    <vt:lpwstr/>
  </property>
</Properties>
</file>