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Valor a ser gasto para custear o recurso </t>
      </text>
    </comment>
    <comment authorId="0" ref="I1">
      <text>
        <t xml:space="preserve">Deve considerar o custo unitário do recurso, a quantidade necessário e o tempo de duração do projeto</t>
      </text>
    </comment>
  </commentList>
</comments>
</file>

<file path=xl/sharedStrings.xml><?xml version="1.0" encoding="utf-8"?>
<sst xmlns="http://schemas.openxmlformats.org/spreadsheetml/2006/main" count="110" uniqueCount="46">
  <si>
    <t>Nº</t>
  </si>
  <si>
    <t>Recurso</t>
  </si>
  <si>
    <t>Tipo do Recurso</t>
  </si>
  <si>
    <t>Grupo de Tarefas</t>
  </si>
  <si>
    <t>Prioridade</t>
  </si>
  <si>
    <t>Quantidade</t>
  </si>
  <si>
    <t>Custo Unitário</t>
  </si>
  <si>
    <t>Tempo no projeto</t>
  </si>
  <si>
    <t>Estimativa Total dos Custos</t>
  </si>
  <si>
    <t>Visão geral dos custos</t>
  </si>
  <si>
    <t>Gerente de Projetos</t>
  </si>
  <si>
    <t>Humano</t>
  </si>
  <si>
    <t>Todas</t>
  </si>
  <si>
    <t>Alta</t>
  </si>
  <si>
    <t>5 meses</t>
  </si>
  <si>
    <t>Analista</t>
  </si>
  <si>
    <t>Iniciação</t>
  </si>
  <si>
    <t>Baixa</t>
  </si>
  <si>
    <t>3 meses</t>
  </si>
  <si>
    <t>Planejamento</t>
  </si>
  <si>
    <t>Média</t>
  </si>
  <si>
    <t>Monitoramento e Controle</t>
  </si>
  <si>
    <t>Fornecedor</t>
  </si>
  <si>
    <t>Esctritório para desenvolvimento</t>
  </si>
  <si>
    <t>Físico</t>
  </si>
  <si>
    <t>4 meses</t>
  </si>
  <si>
    <t>Mesas para computadores</t>
  </si>
  <si>
    <t>-</t>
  </si>
  <si>
    <t>Cadeiras</t>
  </si>
  <si>
    <t>Computadores</t>
  </si>
  <si>
    <t>Execução</t>
  </si>
  <si>
    <t>Desenvolvedor Back-end</t>
  </si>
  <si>
    <t>Desenvolvedor Front-end</t>
  </si>
  <si>
    <t>Desenvolvedor Mobile</t>
  </si>
  <si>
    <t>Tester</t>
  </si>
  <si>
    <t>2 meses</t>
  </si>
  <si>
    <t>Provedor de Internet</t>
  </si>
  <si>
    <t>Climatizador</t>
  </si>
  <si>
    <t xml:space="preserve">- </t>
  </si>
  <si>
    <t>Despesas do escritório (água, luz e limpeza)</t>
  </si>
  <si>
    <t>Alimentação da equipe</t>
  </si>
  <si>
    <t>Cafeteira</t>
  </si>
  <si>
    <t>Bebedouro</t>
  </si>
  <si>
    <t>Sofá</t>
  </si>
  <si>
    <t>Banco de Dados</t>
  </si>
  <si>
    <t>Custo total do projeto: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</si>
</sst>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8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b/>
      <sz val="24.0"/>
      <color rgb="FFFFFFFF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/>
    <font>
      <b/>
      <sz val="18.0"/>
      <color rgb="FFFFFFFF"/>
      <name val="Arial"/>
      <scheme val="minor"/>
    </font>
    <font>
      <b/>
      <sz val="18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5E2B97"/>
        <bgColor rgb="FF5E2B97"/>
      </patternFill>
    </fill>
    <fill>
      <patternFill patternType="solid">
        <fgColor rgb="FFD9D2E9"/>
        <bgColor rgb="FFD9D2E9"/>
      </patternFill>
    </fill>
  </fills>
  <borders count="9">
    <border/>
    <border>
      <left style="thin">
        <color rgb="FF8E7CC3"/>
      </left>
      <right style="thin">
        <color rgb="FF8E7CC3"/>
      </right>
      <top style="thin">
        <color rgb="FF8E7CC3"/>
      </top>
    </border>
    <border>
      <left style="thin">
        <color rgb="FF8E7CC3"/>
      </left>
      <right style="thin">
        <color rgb="FF8E7CC3"/>
      </right>
      <top style="thin">
        <color rgb="FF8E7CC3"/>
      </top>
      <bottom style="thin">
        <color rgb="FF8E7CC3"/>
      </bottom>
    </border>
    <border>
      <left style="thin">
        <color rgb="FF8E7CC3"/>
      </left>
      <right style="thin">
        <color rgb="FF8E7CC3"/>
      </right>
    </border>
    <border>
      <left style="thin">
        <color rgb="FF8E7CC3"/>
      </left>
      <right style="thin">
        <color rgb="FF8E7CC3"/>
      </right>
      <bottom style="thin">
        <color rgb="FF8E7CC3"/>
      </bottom>
    </border>
    <border>
      <left style="thin">
        <color rgb="FF8E7CC3"/>
      </left>
      <top style="thin">
        <color rgb="FF8E7CC3"/>
      </top>
    </border>
    <border>
      <right style="thin">
        <color rgb="FF8E7CC3"/>
      </right>
      <top style="thin">
        <color rgb="FF8E7CC3"/>
      </top>
    </border>
    <border>
      <left style="thin">
        <color rgb="FF8E7CC3"/>
      </left>
      <bottom style="thin">
        <color rgb="FF8E7CC3"/>
      </bottom>
    </border>
    <border>
      <right style="thin">
        <color rgb="FF8E7CC3"/>
      </right>
      <bottom style="thin">
        <color rgb="FF8E7CC3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164" xfId="0" applyAlignment="1" applyBorder="1" applyFont="1" applyNumberForma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shrinkToFit="0" wrapText="1"/>
    </xf>
    <xf borderId="3" fillId="0" fontId="5" numFmtId="0" xfId="0" applyBorder="1" applyFont="1"/>
    <xf borderId="4" fillId="0" fontId="5" numFmtId="0" xfId="0" applyBorder="1" applyFont="1"/>
    <xf borderId="0" fillId="0" fontId="4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right" readingOrder="0" shrinkToFit="0" vertical="center" wrapText="1"/>
    </xf>
    <xf borderId="5" fillId="3" fontId="7" numFmtId="164" xfId="0" applyAlignment="1" applyBorder="1" applyFill="1" applyFont="1" applyNumberFormat="1">
      <alignment horizontal="center" readingOrder="0" shrinkToFit="0" vertical="center" wrapText="1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34.88"/>
    <col customWidth="1" min="3" max="4" width="15.25"/>
    <col customWidth="1" min="5" max="5" width="16.38"/>
    <col customWidth="1" min="6" max="6" width="13.63"/>
    <col customWidth="1" min="9" max="9" width="18.25"/>
    <col customWidth="1" min="18" max="18" width="10.0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S1" s="3"/>
      <c r="T1" s="3"/>
      <c r="U1" s="3"/>
      <c r="V1" s="3"/>
      <c r="W1" s="3"/>
      <c r="X1" s="3"/>
    </row>
    <row r="2">
      <c r="A2" s="4">
        <v>1.0</v>
      </c>
      <c r="B2" s="4" t="s">
        <v>10</v>
      </c>
      <c r="C2" s="4" t="s">
        <v>11</v>
      </c>
      <c r="D2" s="5" t="s">
        <v>12</v>
      </c>
      <c r="E2" s="5" t="s">
        <v>13</v>
      </c>
      <c r="F2" s="5">
        <v>1.0</v>
      </c>
      <c r="G2" s="6">
        <v>12350.0</v>
      </c>
      <c r="H2" s="7" t="s">
        <v>14</v>
      </c>
      <c r="I2" s="7">
        <f>G2*F2*5</f>
        <v>61750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4">
        <f>A2+1</f>
        <v>2</v>
      </c>
      <c r="B3" s="4" t="s">
        <v>15</v>
      </c>
      <c r="C3" s="4" t="s">
        <v>11</v>
      </c>
      <c r="D3" s="5" t="s">
        <v>16</v>
      </c>
      <c r="E3" s="5" t="s">
        <v>17</v>
      </c>
      <c r="F3" s="5">
        <v>1.0</v>
      </c>
      <c r="G3" s="6">
        <v>4350.0</v>
      </c>
      <c r="H3" s="7" t="s">
        <v>18</v>
      </c>
      <c r="I3" s="7">
        <f>G3*3</f>
        <v>13050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9"/>
      <c r="B4" s="9"/>
      <c r="C4" s="9"/>
      <c r="D4" s="5" t="s">
        <v>19</v>
      </c>
      <c r="E4" s="5" t="s">
        <v>20</v>
      </c>
      <c r="F4" s="5">
        <v>1.0</v>
      </c>
      <c r="G4" s="6">
        <v>4350.0</v>
      </c>
      <c r="H4" s="9"/>
      <c r="I4" s="9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10"/>
      <c r="B5" s="10"/>
      <c r="C5" s="10"/>
      <c r="D5" s="5" t="s">
        <v>21</v>
      </c>
      <c r="E5" s="5" t="s">
        <v>13</v>
      </c>
      <c r="F5" s="5">
        <v>1.0</v>
      </c>
      <c r="G5" s="6">
        <v>4350.0</v>
      </c>
      <c r="H5" s="10"/>
      <c r="I5" s="10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5">
        <v>3.0</v>
      </c>
      <c r="B6" s="5" t="s">
        <v>22</v>
      </c>
      <c r="C6" s="5" t="s">
        <v>11</v>
      </c>
      <c r="D6" s="5" t="s">
        <v>19</v>
      </c>
      <c r="E6" s="5" t="s">
        <v>13</v>
      </c>
      <c r="F6" s="5">
        <v>2.0</v>
      </c>
      <c r="G6" s="6">
        <v>1080.0</v>
      </c>
      <c r="H6" s="6" t="s">
        <v>14</v>
      </c>
      <c r="I6" s="6">
        <f>G6*F6*2</f>
        <v>4320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5">
        <f t="shared" ref="A7:A22" si="1">A6+1</f>
        <v>4</v>
      </c>
      <c r="B7" s="5" t="s">
        <v>23</v>
      </c>
      <c r="C7" s="5" t="s">
        <v>24</v>
      </c>
      <c r="D7" s="5" t="s">
        <v>19</v>
      </c>
      <c r="E7" s="5" t="s">
        <v>20</v>
      </c>
      <c r="F7" s="5">
        <v>1.0</v>
      </c>
      <c r="G7" s="6">
        <v>1650.0</v>
      </c>
      <c r="H7" s="6" t="s">
        <v>25</v>
      </c>
      <c r="I7" s="6">
        <f>G7*F7*4</f>
        <v>6600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5">
        <f t="shared" si="1"/>
        <v>5</v>
      </c>
      <c r="B8" s="5" t="s">
        <v>26</v>
      </c>
      <c r="C8" s="5" t="s">
        <v>24</v>
      </c>
      <c r="D8" s="5" t="s">
        <v>19</v>
      </c>
      <c r="E8" s="5" t="s">
        <v>13</v>
      </c>
      <c r="F8" s="5">
        <v>6.0</v>
      </c>
      <c r="G8" s="6">
        <v>310.0</v>
      </c>
      <c r="H8" s="6" t="s">
        <v>27</v>
      </c>
      <c r="I8" s="6">
        <f t="shared" ref="I8:I10" si="2">G8*F8</f>
        <v>1860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5">
        <f t="shared" si="1"/>
        <v>6</v>
      </c>
      <c r="B9" s="5" t="s">
        <v>28</v>
      </c>
      <c r="C9" s="5" t="s">
        <v>24</v>
      </c>
      <c r="D9" s="5" t="s">
        <v>19</v>
      </c>
      <c r="E9" s="5" t="s">
        <v>13</v>
      </c>
      <c r="F9" s="5">
        <v>8.0</v>
      </c>
      <c r="G9" s="6">
        <v>90.0</v>
      </c>
      <c r="H9" s="6" t="s">
        <v>27</v>
      </c>
      <c r="I9" s="6">
        <f t="shared" si="2"/>
        <v>720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5">
        <f t="shared" si="1"/>
        <v>7</v>
      </c>
      <c r="B10" s="5" t="s">
        <v>29</v>
      </c>
      <c r="C10" s="5" t="s">
        <v>24</v>
      </c>
      <c r="D10" s="5" t="s">
        <v>30</v>
      </c>
      <c r="E10" s="5" t="s">
        <v>13</v>
      </c>
      <c r="F10" s="5">
        <v>6.0</v>
      </c>
      <c r="G10" s="6">
        <v>1520.0</v>
      </c>
      <c r="H10" s="6" t="s">
        <v>27</v>
      </c>
      <c r="I10" s="6">
        <f t="shared" si="2"/>
        <v>9120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5">
        <f t="shared" si="1"/>
        <v>8</v>
      </c>
      <c r="B11" s="5" t="s">
        <v>31</v>
      </c>
      <c r="C11" s="5" t="s">
        <v>11</v>
      </c>
      <c r="D11" s="5" t="s">
        <v>30</v>
      </c>
      <c r="E11" s="5" t="s">
        <v>13</v>
      </c>
      <c r="F11" s="5">
        <v>2.0</v>
      </c>
      <c r="G11" s="6">
        <v>3020.0</v>
      </c>
      <c r="H11" s="6" t="s">
        <v>18</v>
      </c>
      <c r="I11" s="6">
        <f t="shared" ref="I11:I13" si="3">G11*F11*3</f>
        <v>18120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5">
        <f t="shared" si="1"/>
        <v>9</v>
      </c>
      <c r="B12" s="5" t="s">
        <v>32</v>
      </c>
      <c r="C12" s="5" t="s">
        <v>11</v>
      </c>
      <c r="D12" s="5" t="s">
        <v>30</v>
      </c>
      <c r="E12" s="5" t="s">
        <v>20</v>
      </c>
      <c r="F12" s="5">
        <v>1.0</v>
      </c>
      <c r="G12" s="6">
        <v>3000.0</v>
      </c>
      <c r="H12" s="6" t="s">
        <v>18</v>
      </c>
      <c r="I12" s="6">
        <f t="shared" si="3"/>
        <v>9000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5">
        <f t="shared" si="1"/>
        <v>10</v>
      </c>
      <c r="B13" s="5" t="s">
        <v>33</v>
      </c>
      <c r="C13" s="5" t="s">
        <v>11</v>
      </c>
      <c r="D13" s="5" t="s">
        <v>30</v>
      </c>
      <c r="E13" s="5" t="s">
        <v>13</v>
      </c>
      <c r="F13" s="5">
        <v>1.0</v>
      </c>
      <c r="G13" s="6">
        <v>3474.0</v>
      </c>
      <c r="H13" s="6" t="s">
        <v>18</v>
      </c>
      <c r="I13" s="6">
        <f t="shared" si="3"/>
        <v>10422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5">
        <f t="shared" si="1"/>
        <v>11</v>
      </c>
      <c r="B14" s="5" t="s">
        <v>34</v>
      </c>
      <c r="C14" s="5" t="s">
        <v>11</v>
      </c>
      <c r="D14" s="5" t="s">
        <v>30</v>
      </c>
      <c r="E14" s="5" t="s">
        <v>20</v>
      </c>
      <c r="F14" s="5">
        <v>1.0</v>
      </c>
      <c r="G14" s="6">
        <v>1823.0</v>
      </c>
      <c r="H14" s="6" t="s">
        <v>35</v>
      </c>
      <c r="I14" s="6">
        <f>G14*F14*2</f>
        <v>3646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5">
        <f t="shared" si="1"/>
        <v>12</v>
      </c>
      <c r="B15" s="5" t="s">
        <v>36</v>
      </c>
      <c r="C15" s="5" t="s">
        <v>24</v>
      </c>
      <c r="D15" s="5" t="s">
        <v>19</v>
      </c>
      <c r="E15" s="5" t="s">
        <v>13</v>
      </c>
      <c r="F15" s="5">
        <v>1.0</v>
      </c>
      <c r="G15" s="6">
        <v>190.0</v>
      </c>
      <c r="H15" s="5" t="s">
        <v>25</v>
      </c>
      <c r="I15" s="6">
        <f>G15*F15*4</f>
        <v>760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5">
        <f t="shared" si="1"/>
        <v>13</v>
      </c>
      <c r="B16" s="5" t="s">
        <v>37</v>
      </c>
      <c r="C16" s="5" t="s">
        <v>24</v>
      </c>
      <c r="D16" s="5" t="s">
        <v>19</v>
      </c>
      <c r="E16" s="5" t="s">
        <v>17</v>
      </c>
      <c r="F16" s="5">
        <v>1.0</v>
      </c>
      <c r="G16" s="6">
        <v>1170.0</v>
      </c>
      <c r="H16" s="5" t="s">
        <v>38</v>
      </c>
      <c r="I16" s="6">
        <f>G16*F16</f>
        <v>1170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5">
        <f t="shared" si="1"/>
        <v>14</v>
      </c>
      <c r="B17" s="5" t="s">
        <v>39</v>
      </c>
      <c r="C17" s="5" t="s">
        <v>24</v>
      </c>
      <c r="D17" s="5" t="s">
        <v>19</v>
      </c>
      <c r="E17" s="5" t="s">
        <v>13</v>
      </c>
      <c r="F17" s="5">
        <v>1.0</v>
      </c>
      <c r="G17" s="6">
        <v>1823.0</v>
      </c>
      <c r="H17" s="5" t="s">
        <v>25</v>
      </c>
      <c r="I17" s="6">
        <f>G17*F17*4</f>
        <v>7292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5">
        <f t="shared" si="1"/>
        <v>15</v>
      </c>
      <c r="B18" s="5" t="s">
        <v>40</v>
      </c>
      <c r="C18" s="5" t="s">
        <v>24</v>
      </c>
      <c r="D18" s="5" t="s">
        <v>30</v>
      </c>
      <c r="E18" s="5" t="s">
        <v>20</v>
      </c>
      <c r="F18" s="5">
        <v>1.0</v>
      </c>
      <c r="G18" s="6">
        <v>230.0</v>
      </c>
      <c r="H18" s="5" t="s">
        <v>18</v>
      </c>
      <c r="I18" s="6">
        <f>G18*F18*3</f>
        <v>690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5">
        <f t="shared" si="1"/>
        <v>16</v>
      </c>
      <c r="B19" s="5" t="s">
        <v>41</v>
      </c>
      <c r="C19" s="5" t="s">
        <v>24</v>
      </c>
      <c r="D19" s="5" t="s">
        <v>30</v>
      </c>
      <c r="E19" s="5" t="s">
        <v>13</v>
      </c>
      <c r="F19" s="5">
        <v>1.0</v>
      </c>
      <c r="G19" s="6">
        <v>528.0</v>
      </c>
      <c r="H19" s="5" t="s">
        <v>27</v>
      </c>
      <c r="I19" s="6">
        <f t="shared" ref="I19:I21" si="4">G19*F19*1</f>
        <v>528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5">
        <f t="shared" si="1"/>
        <v>17</v>
      </c>
      <c r="B20" s="5" t="s">
        <v>42</v>
      </c>
      <c r="C20" s="5" t="s">
        <v>24</v>
      </c>
      <c r="D20" s="5" t="s">
        <v>19</v>
      </c>
      <c r="E20" s="5" t="s">
        <v>13</v>
      </c>
      <c r="F20" s="5">
        <v>1.0</v>
      </c>
      <c r="G20" s="6">
        <v>290.0</v>
      </c>
      <c r="H20" s="5" t="s">
        <v>27</v>
      </c>
      <c r="I20" s="6">
        <f t="shared" si="4"/>
        <v>290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5">
        <f t="shared" si="1"/>
        <v>18</v>
      </c>
      <c r="B21" s="5" t="s">
        <v>43</v>
      </c>
      <c r="C21" s="5" t="s">
        <v>24</v>
      </c>
      <c r="D21" s="5" t="s">
        <v>19</v>
      </c>
      <c r="E21" s="5" t="s">
        <v>17</v>
      </c>
      <c r="F21" s="5">
        <v>1.0</v>
      </c>
      <c r="G21" s="6">
        <v>600.0</v>
      </c>
      <c r="H21" s="5" t="s">
        <v>27</v>
      </c>
      <c r="I21" s="6">
        <f t="shared" si="4"/>
        <v>600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5">
        <f t="shared" si="1"/>
        <v>19</v>
      </c>
      <c r="B22" s="11" t="s">
        <v>44</v>
      </c>
      <c r="C22" s="5" t="s">
        <v>24</v>
      </c>
      <c r="D22" s="5" t="s">
        <v>30</v>
      </c>
      <c r="E22" s="5" t="s">
        <v>13</v>
      </c>
      <c r="F22" s="5">
        <v>1.0</v>
      </c>
      <c r="G22" s="6">
        <v>320.0</v>
      </c>
      <c r="H22" s="5" t="s">
        <v>14</v>
      </c>
      <c r="I22" s="6">
        <f>G22*F22*5</f>
        <v>1600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12" t="s">
        <v>45</v>
      </c>
      <c r="H23" s="13">
        <f>SUM(I2:I21)</f>
        <v>149938</v>
      </c>
      <c r="I23" s="14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H24" s="15"/>
      <c r="I24" s="1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8"/>
      <c r="B26" s="8"/>
      <c r="C26" s="8"/>
      <c r="D26" s="1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</sheetData>
  <mergeCells count="8">
    <mergeCell ref="J1:R1"/>
    <mergeCell ref="A3:A5"/>
    <mergeCell ref="B3:B5"/>
    <mergeCell ref="C3:C5"/>
    <mergeCell ref="H3:H5"/>
    <mergeCell ref="I3:I5"/>
    <mergeCell ref="A23:G24"/>
    <mergeCell ref="H23:I24"/>
  </mergeCells>
  <dataValidations>
    <dataValidation type="list" allowBlank="1" sqref="C2:C3 C6:C22">
      <formula1>"Humano,Físico"</formula1>
    </dataValidation>
    <dataValidation type="list" allowBlank="1" sqref="D2:D22">
      <formula1>"Iniciação,Planejamento,Execução,Monitoramento e Controle,Encerramento"</formula1>
    </dataValidation>
    <dataValidation type="list" allowBlank="1" sqref="E2:E22">
      <formula1>"Alta,Média,Baixa"</formula1>
    </dataValidation>
  </dataValidations>
  <drawing r:id="rId2"/>
  <legacyDrawing r:id="rId3"/>
</worksheet>
</file>