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meh03c_fsu_edu/Documents/MANUSCRIPTS/WORKING/SLR-mig-proj/"/>
    </mc:Choice>
  </mc:AlternateContent>
  <xr:revisionPtr revIDLastSave="59" documentId="8_{06D69EC7-D5B7-4321-B3D6-997811F0FF95}" xr6:coauthVersionLast="47" xr6:coauthVersionMax="47" xr10:uidLastSave="{3979EB06-985B-44D2-A81B-CF9AF9C37DD6}"/>
  <bookViews>
    <workbookView xWindow="-120" yWindow="-120" windowWidth="29040" windowHeight="15840" xr2:uid="{5785CA73-16A0-4494-9136-49C0221033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" i="2" l="1"/>
  <c r="S3" i="2"/>
  <c r="Z10" i="2"/>
  <c r="Y9" i="2"/>
  <c r="X8" i="2"/>
  <c r="W7" i="2"/>
  <c r="V6" i="2"/>
  <c r="U5" i="2"/>
  <c r="N14" i="2"/>
  <c r="N13" i="2"/>
  <c r="N12" i="2"/>
  <c r="N15" i="2"/>
  <c r="N2" i="2" a="1"/>
  <c r="N2" i="2" s="1"/>
  <c r="J5" i="1" a="1"/>
  <c r="J5" i="1" s="1"/>
  <c r="C33" i="1"/>
  <c r="L32" i="1" s="1" a="1"/>
  <c r="L40" i="1" s="1"/>
  <c r="Q5" i="1"/>
  <c r="V10" i="1"/>
  <c r="U9" i="1"/>
  <c r="T8" i="1"/>
  <c r="S7" i="1"/>
  <c r="R6" i="1"/>
  <c r="I40" i="1"/>
  <c r="I39" i="1"/>
  <c r="K35" i="1" a="1"/>
  <c r="K35" i="1" s="1"/>
  <c r="K40" i="1" s="1"/>
  <c r="I25" i="1"/>
  <c r="I24" i="1"/>
  <c r="K20" i="1" a="1"/>
  <c r="K20" i="1" s="1"/>
  <c r="K25" i="1" s="1"/>
  <c r="L17" i="1" a="1"/>
  <c r="L25" i="1" s="1"/>
  <c r="K17" i="1" a="1"/>
  <c r="K17" i="1" s="1"/>
  <c r="K24" i="1" s="1"/>
  <c r="L5" i="1" a="1"/>
  <c r="L5" i="1" s="1"/>
  <c r="L12" i="1" s="1"/>
  <c r="I13" i="1"/>
  <c r="I12" i="1"/>
  <c r="K8" i="1" a="1"/>
  <c r="K8" i="1" s="1"/>
  <c r="K13" i="1" s="1"/>
  <c r="K5" i="1" a="1"/>
  <c r="K5" i="1" s="1"/>
  <c r="O2" i="2" l="1" a="1"/>
  <c r="O2" i="2" s="1"/>
  <c r="O12" i="2" s="1"/>
  <c r="J8" i="1"/>
  <c r="J10" i="1"/>
  <c r="J9" i="1"/>
  <c r="J7" i="1"/>
  <c r="J6" i="1"/>
  <c r="N5" i="1" a="1"/>
  <c r="N5" i="1" s="1"/>
  <c r="M5" i="1" a="1"/>
  <c r="M5" i="1" s="1"/>
  <c r="K27" i="1"/>
  <c r="K12" i="1"/>
  <c r="K14" i="1" s="1"/>
  <c r="L13" i="1"/>
  <c r="L14" i="1" s="1"/>
  <c r="K32" i="1" a="1"/>
  <c r="K32" i="1" s="1"/>
  <c r="K39" i="1" s="1"/>
  <c r="K42" i="1" s="1"/>
  <c r="L32" i="1"/>
  <c r="L39" i="1" s="1"/>
  <c r="L42" i="1" s="1"/>
  <c r="L17" i="1"/>
  <c r="L24" i="1" s="1"/>
  <c r="L27" i="1" s="1"/>
  <c r="O13" i="2" l="1"/>
  <c r="O14" i="2"/>
  <c r="O15" i="2"/>
  <c r="N6" i="1"/>
  <c r="N7" i="1"/>
  <c r="N12" i="1" s="1"/>
  <c r="N8" i="1"/>
  <c r="N9" i="1"/>
  <c r="N10" i="1"/>
  <c r="M6" i="1"/>
  <c r="M7" i="1"/>
  <c r="M8" i="1"/>
  <c r="M9" i="1"/>
  <c r="M10" i="1"/>
  <c r="M13" i="1" l="1"/>
  <c r="O5" i="1" a="1"/>
  <c r="O6" i="1" s="1"/>
  <c r="P6" i="1" s="1"/>
  <c r="N13" i="1"/>
  <c r="N14" i="1" s="1"/>
  <c r="M12" i="1"/>
  <c r="M14" i="1" s="1"/>
  <c r="O8" i="1" l="1"/>
  <c r="O7" i="1"/>
  <c r="P7" i="1" s="1"/>
  <c r="O10" i="1"/>
  <c r="P10" i="1" s="1"/>
  <c r="O5" i="1"/>
  <c r="P5" i="1" s="1"/>
  <c r="P12" i="1" s="1"/>
  <c r="O9" i="1"/>
  <c r="P9" i="1" s="1"/>
  <c r="O13" i="1"/>
  <c r="P8" i="1"/>
  <c r="P13" i="1" s="1"/>
  <c r="O12" i="1"/>
  <c r="O14" i="1" s="1"/>
  <c r="P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<sst xmlns="http://schemas.openxmlformats.org/spreadsheetml/2006/main" count="13" uniqueCount="12">
  <si>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Mig After Surv</t>
  </si>
  <si>
    <t>Mig before Surv</t>
  </si>
  <si>
    <t>Average</t>
  </si>
  <si>
    <t>Start</t>
  </si>
  <si>
    <t>Classic Leslie</t>
  </si>
  <si>
    <t>MultiRegion No Migration Leslie</t>
  </si>
  <si>
    <t>(S_t * P_t)</t>
  </si>
  <si>
    <t>M_t * (S_t * P_t)</t>
  </si>
  <si>
    <t>S_t * (M_t * P_t)</t>
  </si>
  <si>
    <t>StMt</t>
  </si>
  <si>
    <t>MtSt</t>
  </si>
  <si>
    <t>(StMt + MtSt)/2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</si>
</sst>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Border="1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  <xf numFmtId="0" fontId="0" fillId="2" borderId="0" xfId="0" applyFill="1"/>
    <xf numFmtId="0" fontId="0" fillId="2" borderId="10" xfId="0" applyFill="1" applyBorder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4068-0ACC-4541-ABC0-BC85ED74D989}">
  <dimension ref="C2:V42"/>
  <sheetViews>
    <sheetView tabSelected="1" topLeftCell="A4" workbookViewId="0">
      <selection activeCell="V16" sqref="V16"/>
    </sheetView>
  </sheetViews>
  <sheetFormatPr defaultRowHeight="15" x14ac:dyDescent="0.25"/>
  <cols>
    <col min="12" max="12" width="12.42578125" customWidth="1"/>
  </cols>
  <sheetData>
    <row r="2" spans="3:22" x14ac:dyDescent="0.25">
      <c r="M2" t="s">
        <v>9</v>
      </c>
      <c r="O2" t="s">
        <v>10</v>
      </c>
      <c r="P2" t="s">
        <v>11</v>
      </c>
    </row>
    <row r="3" spans="3:22" x14ac:dyDescent="0.25">
      <c r="K3" t="s">
        <v>6</v>
      </c>
      <c r="L3" t="s">
        <v>6</v>
      </c>
      <c r="M3" t="s">
        <v>7</v>
      </c>
      <c r="O3" t="s">
        <v>8</v>
      </c>
    </row>
    <row r="4" spans="3:22" ht="60.75" thickBot="1" x14ac:dyDescent="0.3">
      <c r="I4" t="s">
        <v>3</v>
      </c>
      <c r="K4" t="s">
        <v>4</v>
      </c>
      <c r="L4" s="36" t="s">
        <v>5</v>
      </c>
      <c r="M4" s="36" t="s">
        <v>0</v>
      </c>
      <c r="O4" t="s">
        <v>1</v>
      </c>
      <c r="P4" t="s">
        <v>2</v>
      </c>
    </row>
    <row r="5" spans="3:22" x14ac:dyDescent="0.25">
      <c r="C5" s="14">
        <v>0</v>
      </c>
      <c r="D5" s="15">
        <v>0.2</v>
      </c>
      <c r="E5" s="16">
        <v>0.2</v>
      </c>
      <c r="F5" s="2">
        <v>0</v>
      </c>
      <c r="G5" s="2">
        <v>0</v>
      </c>
      <c r="H5" s="3">
        <v>0</v>
      </c>
      <c r="I5" s="18">
        <v>100</v>
      </c>
      <c r="J5">
        <f t="array" ref="J5:J10">MMULT(C5:H10,I5:I10)</f>
        <v>40</v>
      </c>
      <c r="K5" s="34" cm="1">
        <f t="array" ref="K5:K7">MMULT(C5:E7,I5:I7)</f>
        <v>40</v>
      </c>
      <c r="L5" cm="1">
        <f t="array" ref="L5:L10">MMULT(C5:H10,I5:I10)</f>
        <v>40</v>
      </c>
      <c r="M5" s="13">
        <f t="array" ref="M5:M10">MMULT(Q5:V10,K5:K10)</f>
        <v>58</v>
      </c>
      <c r="N5">
        <f t="array" ref="N5:N10">MMULT(Q5:V10,I5:I10)</f>
        <v>145</v>
      </c>
      <c r="O5" s="13">
        <f t="array" ref="O5:O10">MMULT(C5:H10,N5:N10)</f>
        <v>64</v>
      </c>
      <c r="P5" s="13">
        <f>(O5+M5)/2</f>
        <v>61</v>
      </c>
      <c r="Q5" s="14">
        <f>1-Q8</f>
        <v>0.85</v>
      </c>
      <c r="R5" s="2">
        <v>0</v>
      </c>
      <c r="S5" s="3">
        <v>0</v>
      </c>
      <c r="T5" s="2">
        <v>0.3</v>
      </c>
      <c r="U5" s="2">
        <v>0</v>
      </c>
      <c r="V5" s="3">
        <v>0</v>
      </c>
    </row>
    <row r="6" spans="3:22" x14ac:dyDescent="0.25">
      <c r="C6" s="17">
        <v>0.62</v>
      </c>
      <c r="D6" s="18">
        <v>0</v>
      </c>
      <c r="E6" s="19">
        <v>0</v>
      </c>
      <c r="F6" s="5">
        <v>0</v>
      </c>
      <c r="G6" s="5">
        <v>0</v>
      </c>
      <c r="H6" s="6">
        <v>0</v>
      </c>
      <c r="I6" s="18">
        <v>100</v>
      </c>
      <c r="J6">
        <v>62</v>
      </c>
      <c r="K6" s="34">
        <v>62</v>
      </c>
      <c r="L6">
        <v>62</v>
      </c>
      <c r="M6" s="13">
        <v>82.600000000000009</v>
      </c>
      <c r="N6">
        <v>130</v>
      </c>
      <c r="O6" s="13">
        <v>89.9</v>
      </c>
      <c r="P6" s="13">
        <f t="shared" ref="P6:P10" si="0">(O6+M6)/2</f>
        <v>86.25</v>
      </c>
      <c r="Q6" s="4">
        <v>0</v>
      </c>
      <c r="R6" s="18">
        <f>1-R9</f>
        <v>0.9</v>
      </c>
      <c r="S6" s="6">
        <v>0</v>
      </c>
      <c r="T6" s="5">
        <v>0</v>
      </c>
      <c r="U6" s="5">
        <v>0.2</v>
      </c>
      <c r="V6" s="6">
        <v>0</v>
      </c>
    </row>
    <row r="7" spans="3:22" ht="15.75" thickBot="1" x14ac:dyDescent="0.3">
      <c r="C7" s="20">
        <v>0</v>
      </c>
      <c r="D7" s="21">
        <v>0.35</v>
      </c>
      <c r="E7" s="22">
        <v>0.35</v>
      </c>
      <c r="F7" s="5">
        <v>0</v>
      </c>
      <c r="G7" s="10">
        <v>0</v>
      </c>
      <c r="H7" s="6">
        <v>0</v>
      </c>
      <c r="I7" s="23">
        <v>100</v>
      </c>
      <c r="J7">
        <v>70</v>
      </c>
      <c r="K7" s="35">
        <v>70</v>
      </c>
      <c r="L7">
        <v>70</v>
      </c>
      <c r="M7" s="13">
        <v>129</v>
      </c>
      <c r="N7">
        <v>190</v>
      </c>
      <c r="O7" s="13">
        <v>112</v>
      </c>
      <c r="P7" s="13">
        <f t="shared" si="0"/>
        <v>120.5</v>
      </c>
      <c r="Q7" s="7">
        <v>0</v>
      </c>
      <c r="R7" s="8">
        <v>0</v>
      </c>
      <c r="S7" s="22">
        <f>1-S10</f>
        <v>0.9</v>
      </c>
      <c r="T7" s="5">
        <v>0</v>
      </c>
      <c r="U7" s="10">
        <v>0</v>
      </c>
      <c r="V7" s="6">
        <v>0.5</v>
      </c>
    </row>
    <row r="8" spans="3:22" x14ac:dyDescent="0.25">
      <c r="C8" s="4">
        <v>0</v>
      </c>
      <c r="D8" s="5">
        <v>0</v>
      </c>
      <c r="E8" s="5">
        <v>0</v>
      </c>
      <c r="F8" s="24">
        <v>0</v>
      </c>
      <c r="G8" s="25">
        <v>0.2</v>
      </c>
      <c r="H8" s="26">
        <v>0.2</v>
      </c>
      <c r="I8" s="28">
        <v>200</v>
      </c>
      <c r="J8">
        <v>80</v>
      </c>
      <c r="K8" s="33" cm="1">
        <f t="array" ref="K8:K10">MMULT(F8:H10,I8:I10)</f>
        <v>80</v>
      </c>
      <c r="L8">
        <v>80</v>
      </c>
      <c r="M8" s="13">
        <v>62</v>
      </c>
      <c r="N8">
        <v>155</v>
      </c>
      <c r="O8" s="13">
        <v>56</v>
      </c>
      <c r="P8" s="13">
        <f t="shared" si="0"/>
        <v>59</v>
      </c>
      <c r="Q8" s="4">
        <v>0.15</v>
      </c>
      <c r="R8" s="5">
        <v>0</v>
      </c>
      <c r="S8" s="5">
        <v>0</v>
      </c>
      <c r="T8" s="24">
        <f>1-T5</f>
        <v>0.7</v>
      </c>
      <c r="U8" s="2">
        <v>0</v>
      </c>
      <c r="V8" s="3">
        <v>0</v>
      </c>
    </row>
    <row r="9" spans="3:22" x14ac:dyDescent="0.25">
      <c r="C9" s="4">
        <v>0</v>
      </c>
      <c r="D9" s="10">
        <v>0</v>
      </c>
      <c r="E9" s="10">
        <v>0</v>
      </c>
      <c r="F9" s="27">
        <v>0.67</v>
      </c>
      <c r="G9" s="28">
        <v>0</v>
      </c>
      <c r="H9" s="29">
        <v>0</v>
      </c>
      <c r="I9" s="28">
        <v>200</v>
      </c>
      <c r="J9">
        <v>134</v>
      </c>
      <c r="K9" s="33">
        <v>134</v>
      </c>
      <c r="L9">
        <v>134</v>
      </c>
      <c r="M9" s="13">
        <v>113.4</v>
      </c>
      <c r="N9">
        <v>170</v>
      </c>
      <c r="O9" s="13">
        <v>103.85000000000001</v>
      </c>
      <c r="P9" s="13">
        <f t="shared" si="0"/>
        <v>108.625</v>
      </c>
      <c r="Q9" s="4">
        <v>0</v>
      </c>
      <c r="R9" s="10">
        <v>0.1</v>
      </c>
      <c r="S9" s="10">
        <v>0</v>
      </c>
      <c r="T9" s="4">
        <v>0</v>
      </c>
      <c r="U9" s="28">
        <f>1-U6</f>
        <v>0.8</v>
      </c>
      <c r="V9" s="6">
        <v>0</v>
      </c>
    </row>
    <row r="10" spans="3:22" ht="15.75" thickBot="1" x14ac:dyDescent="0.3">
      <c r="C10" s="7">
        <v>0</v>
      </c>
      <c r="D10" s="8">
        <v>0</v>
      </c>
      <c r="E10" s="8">
        <v>0</v>
      </c>
      <c r="F10" s="30">
        <v>0</v>
      </c>
      <c r="G10" s="31">
        <v>0.33</v>
      </c>
      <c r="H10" s="32">
        <v>0.33</v>
      </c>
      <c r="I10" s="28">
        <v>200</v>
      </c>
      <c r="J10">
        <v>132</v>
      </c>
      <c r="K10" s="33">
        <v>132</v>
      </c>
      <c r="L10">
        <v>132</v>
      </c>
      <c r="M10" s="13">
        <v>73</v>
      </c>
      <c r="N10">
        <v>110</v>
      </c>
      <c r="O10" s="13">
        <v>92.4</v>
      </c>
      <c r="P10" s="13">
        <f t="shared" si="0"/>
        <v>82.7</v>
      </c>
      <c r="Q10" s="7">
        <v>0</v>
      </c>
      <c r="R10" s="8">
        <v>0</v>
      </c>
      <c r="S10" s="8">
        <v>0.1</v>
      </c>
      <c r="T10" s="7">
        <v>0</v>
      </c>
      <c r="U10" s="8">
        <v>0</v>
      </c>
      <c r="V10" s="32">
        <f>1-V7</f>
        <v>0.5</v>
      </c>
    </row>
    <row r="11" spans="3:22" x14ac:dyDescent="0.25">
      <c r="M11" s="13"/>
      <c r="P11" s="13"/>
    </row>
    <row r="12" spans="3:22" x14ac:dyDescent="0.25">
      <c r="I12">
        <f>SUM(I5:I7)</f>
        <v>300</v>
      </c>
      <c r="K12">
        <f>SUM(_xlfn.ANCHORARRAY(K5))</f>
        <v>172</v>
      </c>
      <c r="L12">
        <f>SUM(L5:L7)</f>
        <v>172</v>
      </c>
      <c r="M12" s="13">
        <f>SUM(M5:M7)</f>
        <v>269.60000000000002</v>
      </c>
      <c r="N12">
        <f t="shared" ref="N12" si="1">SUM(N5:N7)</f>
        <v>465</v>
      </c>
      <c r="O12">
        <f>SUM(O5:O7)</f>
        <v>265.89999999999998</v>
      </c>
      <c r="P12" s="13">
        <f>SUM(P5:P7)</f>
        <v>267.75</v>
      </c>
    </row>
    <row r="13" spans="3:22" x14ac:dyDescent="0.25">
      <c r="I13">
        <f>SUM(I8:I10)</f>
        <v>600</v>
      </c>
      <c r="K13">
        <f>SUM(_xlfn.ANCHORARRAY(K8))</f>
        <v>346</v>
      </c>
      <c r="L13">
        <f>SUM(L8:L10)</f>
        <v>346</v>
      </c>
      <c r="M13" s="13">
        <f>SUM(M8:M10)</f>
        <v>248.4</v>
      </c>
      <c r="N13">
        <f t="shared" ref="N13:O13" si="2">SUM(N8:N10)</f>
        <v>435</v>
      </c>
      <c r="O13">
        <f t="shared" si="2"/>
        <v>252.25000000000003</v>
      </c>
      <c r="P13" s="13">
        <f t="shared" ref="P13" si="3">SUM(P8:P10)</f>
        <v>250.32499999999999</v>
      </c>
    </row>
    <row r="14" spans="3:22" x14ac:dyDescent="0.25">
      <c r="K14">
        <f>SUM(K12:K13)</f>
        <v>518</v>
      </c>
      <c r="L14">
        <f t="shared" ref="L14:M14" si="4">SUM(L12:L13)</f>
        <v>518</v>
      </c>
      <c r="M14" s="13">
        <f t="shared" si="4"/>
        <v>518</v>
      </c>
      <c r="N14">
        <f t="shared" ref="N14" si="5">SUM(N12:N13)</f>
        <v>900</v>
      </c>
      <c r="O14">
        <f t="shared" ref="O14:P14" si="6">SUM(O12:O13)</f>
        <v>518.15</v>
      </c>
      <c r="P14" s="13">
        <f t="shared" si="6"/>
        <v>518.07500000000005</v>
      </c>
    </row>
    <row r="16" spans="3:22" ht="15.75" thickBot="1" x14ac:dyDescent="0.3"/>
    <row r="17" spans="3:12" x14ac:dyDescent="0.25">
      <c r="C17" s="14">
        <v>0</v>
      </c>
      <c r="D17" s="15">
        <v>0.2</v>
      </c>
      <c r="E17" s="16">
        <v>0.2</v>
      </c>
      <c r="F17" s="2">
        <v>0</v>
      </c>
      <c r="G17" s="2">
        <v>0</v>
      </c>
      <c r="H17" s="3">
        <v>0</v>
      </c>
      <c r="I17" s="18">
        <v>100</v>
      </c>
      <c r="K17" cm="1">
        <f t="array" ref="K17:K19">MMULT(C17:E19,I17:I19)</f>
        <v>40</v>
      </c>
      <c r="L17" cm="1">
        <f t="array" ref="L17:L22">MMULT(C17:H22,I17:I22)</f>
        <v>40</v>
      </c>
    </row>
    <row r="18" spans="3:12" x14ac:dyDescent="0.25">
      <c r="C18" s="17">
        <v>0.62</v>
      </c>
      <c r="D18" s="18">
        <v>0</v>
      </c>
      <c r="E18" s="19">
        <v>0</v>
      </c>
      <c r="F18" s="5">
        <v>0</v>
      </c>
      <c r="G18" s="5">
        <v>0</v>
      </c>
      <c r="H18" s="6">
        <v>0</v>
      </c>
      <c r="I18" s="18">
        <v>100</v>
      </c>
      <c r="K18">
        <v>62</v>
      </c>
      <c r="L18">
        <v>62</v>
      </c>
    </row>
    <row r="19" spans="3:12" ht="15.75" thickBot="1" x14ac:dyDescent="0.3">
      <c r="C19" s="20">
        <v>0</v>
      </c>
      <c r="D19" s="21">
        <v>0.35</v>
      </c>
      <c r="E19" s="22">
        <v>0.35</v>
      </c>
      <c r="F19" s="5">
        <v>0</v>
      </c>
      <c r="G19" s="10">
        <v>0</v>
      </c>
      <c r="H19" s="6">
        <v>0</v>
      </c>
      <c r="I19" s="23">
        <v>100</v>
      </c>
      <c r="K19" s="12">
        <v>70</v>
      </c>
      <c r="L19">
        <v>70</v>
      </c>
    </row>
    <row r="20" spans="3:12" x14ac:dyDescent="0.25">
      <c r="C20" s="4">
        <v>0</v>
      </c>
      <c r="D20" s="5">
        <v>0</v>
      </c>
      <c r="E20" s="5">
        <v>0</v>
      </c>
      <c r="F20" s="24">
        <v>0</v>
      </c>
      <c r="G20" s="25">
        <v>0.2</v>
      </c>
      <c r="H20" s="26">
        <v>0.2</v>
      </c>
      <c r="I20" s="28">
        <v>200</v>
      </c>
      <c r="K20" cm="1">
        <f t="array" ref="K20:K22">MMULT(F20:H22,I20:I22)</f>
        <v>80</v>
      </c>
      <c r="L20">
        <v>80</v>
      </c>
    </row>
    <row r="21" spans="3:12" x14ac:dyDescent="0.25">
      <c r="C21" s="4">
        <v>0.15</v>
      </c>
      <c r="D21" s="10">
        <v>0</v>
      </c>
      <c r="E21" s="10">
        <v>0</v>
      </c>
      <c r="F21" s="27">
        <v>0.67</v>
      </c>
      <c r="G21" s="28">
        <v>0</v>
      </c>
      <c r="H21" s="29">
        <v>0</v>
      </c>
      <c r="I21" s="28">
        <v>200</v>
      </c>
      <c r="K21">
        <v>134</v>
      </c>
      <c r="L21">
        <v>149</v>
      </c>
    </row>
    <row r="22" spans="3:12" ht="15.75" thickBot="1" x14ac:dyDescent="0.3">
      <c r="C22" s="7">
        <v>0</v>
      </c>
      <c r="D22" s="8">
        <v>0</v>
      </c>
      <c r="E22" s="8">
        <v>0</v>
      </c>
      <c r="F22" s="30">
        <v>0</v>
      </c>
      <c r="G22" s="31">
        <v>0.33</v>
      </c>
      <c r="H22" s="32">
        <v>0.33</v>
      </c>
      <c r="I22" s="28">
        <v>200</v>
      </c>
      <c r="K22">
        <v>132</v>
      </c>
      <c r="L22">
        <v>132</v>
      </c>
    </row>
    <row r="24" spans="3:12" x14ac:dyDescent="0.25">
      <c r="I24">
        <f>SUM(I17:I19)</f>
        <v>300</v>
      </c>
      <c r="K24">
        <f>SUM(_xlfn.ANCHORARRAY(K17))</f>
        <v>172</v>
      </c>
      <c r="L24">
        <f>SUM(L17:L19)</f>
        <v>172</v>
      </c>
    </row>
    <row r="25" spans="3:12" x14ac:dyDescent="0.25">
      <c r="I25">
        <f>SUM(I20:I22)</f>
        <v>600</v>
      </c>
      <c r="K25">
        <f>SUM(_xlfn.ANCHORARRAY(K20))</f>
        <v>346</v>
      </c>
      <c r="L25">
        <f>SUM(L20:L22)</f>
        <v>361</v>
      </c>
    </row>
    <row r="27" spans="3:12" x14ac:dyDescent="0.25">
      <c r="K27">
        <f>SUM(K24:K25)</f>
        <v>518</v>
      </c>
      <c r="L27">
        <f>SUM(L24:L25)</f>
        <v>533</v>
      </c>
    </row>
    <row r="31" spans="3:12" ht="15.75" thickBot="1" x14ac:dyDescent="0.3"/>
    <row r="32" spans="3:12" x14ac:dyDescent="0.25">
      <c r="C32" s="1">
        <v>0</v>
      </c>
      <c r="D32" s="2">
        <v>0.2</v>
      </c>
      <c r="E32" s="3">
        <v>0.2</v>
      </c>
      <c r="F32" s="2">
        <v>0</v>
      </c>
      <c r="G32" s="2">
        <v>0</v>
      </c>
      <c r="H32" s="3">
        <v>0</v>
      </c>
      <c r="I32" s="10">
        <v>100</v>
      </c>
      <c r="K32" cm="1">
        <f t="array" ref="K32:K34">MMULT(C32:E34,I32:I34)</f>
        <v>40</v>
      </c>
      <c r="L32" cm="1">
        <f t="array" ref="L32:L37">MMULT(C32:H37,I32:I37)</f>
        <v>40</v>
      </c>
    </row>
    <row r="33" spans="3:12" x14ac:dyDescent="0.25">
      <c r="C33" s="4">
        <f>C18*(1-C21)</f>
        <v>0.52700000000000002</v>
      </c>
      <c r="D33" s="5">
        <v>0</v>
      </c>
      <c r="E33" s="6">
        <v>0</v>
      </c>
      <c r="F33" s="5">
        <v>0</v>
      </c>
      <c r="G33" s="5">
        <v>0</v>
      </c>
      <c r="H33" s="6">
        <v>0</v>
      </c>
      <c r="I33" s="10">
        <v>100</v>
      </c>
      <c r="K33">
        <v>52.7</v>
      </c>
      <c r="L33">
        <v>52.7</v>
      </c>
    </row>
    <row r="34" spans="3:12" ht="15.75" thickBot="1" x14ac:dyDescent="0.3">
      <c r="C34" s="7">
        <v>0</v>
      </c>
      <c r="D34" s="8">
        <v>0.35</v>
      </c>
      <c r="E34" s="9">
        <v>0.35</v>
      </c>
      <c r="F34" s="5">
        <v>0</v>
      </c>
      <c r="G34" s="10">
        <v>0</v>
      </c>
      <c r="H34" s="6">
        <v>0</v>
      </c>
      <c r="I34" s="11">
        <v>100</v>
      </c>
      <c r="K34" s="12">
        <v>70</v>
      </c>
      <c r="L34">
        <v>70</v>
      </c>
    </row>
    <row r="35" spans="3:12" x14ac:dyDescent="0.25">
      <c r="C35" s="4">
        <v>0</v>
      </c>
      <c r="D35" s="5">
        <v>0</v>
      </c>
      <c r="E35" s="5">
        <v>0</v>
      </c>
      <c r="F35" s="1">
        <v>0</v>
      </c>
      <c r="G35" s="2">
        <v>0.2</v>
      </c>
      <c r="H35" s="3">
        <v>0.2</v>
      </c>
      <c r="I35" s="10">
        <v>200</v>
      </c>
      <c r="K35" cm="1">
        <f t="array" ref="K35:K37">MMULT(F35:H37,I35:I37)</f>
        <v>80</v>
      </c>
      <c r="L35">
        <v>80</v>
      </c>
    </row>
    <row r="36" spans="3:12" x14ac:dyDescent="0.25">
      <c r="C36" s="4">
        <v>0.15</v>
      </c>
      <c r="D36" s="10">
        <v>0</v>
      </c>
      <c r="E36" s="10">
        <v>0</v>
      </c>
      <c r="F36" s="4">
        <v>0.67</v>
      </c>
      <c r="G36" s="10">
        <v>0</v>
      </c>
      <c r="H36" s="6">
        <v>0</v>
      </c>
      <c r="I36" s="10">
        <v>200</v>
      </c>
      <c r="K36">
        <v>134</v>
      </c>
      <c r="L36">
        <v>149</v>
      </c>
    </row>
    <row r="37" spans="3:12" ht="15.75" thickBot="1" x14ac:dyDescent="0.3">
      <c r="C37" s="7">
        <v>0</v>
      </c>
      <c r="D37" s="8">
        <v>0</v>
      </c>
      <c r="E37" s="8">
        <v>0</v>
      </c>
      <c r="F37" s="7">
        <v>0</v>
      </c>
      <c r="G37" s="8">
        <v>0.33</v>
      </c>
      <c r="H37" s="9">
        <v>0.33</v>
      </c>
      <c r="I37" s="10">
        <v>200</v>
      </c>
      <c r="K37">
        <v>132</v>
      </c>
      <c r="L37">
        <v>132</v>
      </c>
    </row>
    <row r="39" spans="3:12" x14ac:dyDescent="0.25">
      <c r="I39">
        <f>SUM(I32:I34)</f>
        <v>300</v>
      </c>
      <c r="K39">
        <f>SUM(_xlfn.ANCHORARRAY(K32))</f>
        <v>162.69999999999999</v>
      </c>
      <c r="L39">
        <f>SUM(L32:L34)</f>
        <v>162.69999999999999</v>
      </c>
    </row>
    <row r="40" spans="3:12" x14ac:dyDescent="0.25">
      <c r="I40">
        <f>SUM(I35:I37)</f>
        <v>600</v>
      </c>
      <c r="K40">
        <f>SUM(_xlfn.ANCHORARRAY(K35))</f>
        <v>346</v>
      </c>
      <c r="L40">
        <f>SUM(L35:L37)</f>
        <v>361</v>
      </c>
    </row>
    <row r="42" spans="3:12" x14ac:dyDescent="0.25">
      <c r="K42">
        <f>SUM(K39:K40)</f>
        <v>508.7</v>
      </c>
      <c r="L42">
        <f>SUM(L39:L40)</f>
        <v>523.70000000000005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90BD-3A1D-4579-98B8-6CDA43B077CB}">
  <dimension ref="B1:Z15"/>
  <sheetViews>
    <sheetView workbookViewId="0">
      <selection activeCell="O2" sqref="O2"/>
    </sheetView>
  </sheetViews>
  <sheetFormatPr defaultRowHeight="15" x14ac:dyDescent="0.25"/>
  <sheetData>
    <row r="1" spans="2:26" ht="15.75" thickBot="1" x14ac:dyDescent="0.3"/>
    <row r="2" spans="2:26" x14ac:dyDescent="0.25">
      <c r="B2" s="14">
        <v>0</v>
      </c>
      <c r="C2" s="15">
        <v>0.2</v>
      </c>
      <c r="D2" s="16">
        <v>0.2</v>
      </c>
      <c r="E2" s="2">
        <v>0</v>
      </c>
      <c r="F2" s="2">
        <v>0</v>
      </c>
      <c r="G2" s="3">
        <v>0</v>
      </c>
      <c r="H2" s="2">
        <v>0</v>
      </c>
      <c r="I2" s="2">
        <v>0</v>
      </c>
      <c r="J2" s="3">
        <v>0</v>
      </c>
      <c r="L2" s="18">
        <v>100</v>
      </c>
      <c r="N2" s="34" cm="1">
        <f t="array" ref="N2:N10">MMULT(B2:J10,L2:L10)</f>
        <v>40</v>
      </c>
      <c r="O2" s="34" cm="1">
        <f t="array" ref="O2:O10">MMULT(R2:Z10,_xlfn.ANCHORARRAY(N2))</f>
        <v>40</v>
      </c>
      <c r="R2" s="14">
        <v>0.8</v>
      </c>
      <c r="S2" s="2">
        <v>0</v>
      </c>
      <c r="T2" s="3">
        <v>0</v>
      </c>
      <c r="U2" s="2">
        <v>0.1</v>
      </c>
      <c r="V2" s="2">
        <v>0</v>
      </c>
      <c r="W2" s="3">
        <v>0</v>
      </c>
      <c r="X2" s="2">
        <v>0</v>
      </c>
      <c r="Y2" s="2">
        <v>0</v>
      </c>
      <c r="Z2" s="3">
        <v>0</v>
      </c>
    </row>
    <row r="3" spans="2:26" x14ac:dyDescent="0.25">
      <c r="B3" s="17">
        <v>0.62</v>
      </c>
      <c r="C3" s="18">
        <v>0</v>
      </c>
      <c r="D3" s="19">
        <v>0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L3" s="18">
        <v>100</v>
      </c>
      <c r="N3" s="34">
        <v>62</v>
      </c>
      <c r="O3" s="34">
        <v>55.800000000000004</v>
      </c>
      <c r="R3" s="4">
        <v>0</v>
      </c>
      <c r="S3" s="18">
        <f>1-(SUM(S5:S10))</f>
        <v>0.9</v>
      </c>
      <c r="T3" s="6">
        <v>0</v>
      </c>
      <c r="U3" s="5">
        <v>0</v>
      </c>
      <c r="V3" s="5">
        <v>0</v>
      </c>
      <c r="W3" s="6">
        <v>0</v>
      </c>
      <c r="X3" s="5">
        <v>0</v>
      </c>
      <c r="Y3" s="5">
        <v>0</v>
      </c>
      <c r="Z3" s="6">
        <v>0</v>
      </c>
    </row>
    <row r="4" spans="2:26" ht="15.75" thickBot="1" x14ac:dyDescent="0.3">
      <c r="B4" s="20">
        <v>0</v>
      </c>
      <c r="C4" s="21">
        <v>0.35</v>
      </c>
      <c r="D4" s="22">
        <v>0.35</v>
      </c>
      <c r="E4" s="5">
        <v>0</v>
      </c>
      <c r="F4" s="10">
        <v>0</v>
      </c>
      <c r="G4" s="6">
        <v>0</v>
      </c>
      <c r="H4" s="5">
        <v>0</v>
      </c>
      <c r="I4" s="10">
        <v>0</v>
      </c>
      <c r="J4" s="6">
        <v>0</v>
      </c>
      <c r="L4" s="23">
        <v>100</v>
      </c>
      <c r="N4" s="34">
        <v>70</v>
      </c>
      <c r="O4" s="34">
        <v>66.5</v>
      </c>
      <c r="R4" s="7">
        <v>0</v>
      </c>
      <c r="S4" s="8">
        <v>0</v>
      </c>
      <c r="T4" s="18">
        <f>1-(SUM(T5:T10))</f>
        <v>0.95</v>
      </c>
      <c r="U4" s="5">
        <v>0</v>
      </c>
      <c r="V4" s="10">
        <v>0</v>
      </c>
      <c r="W4" s="6">
        <v>0</v>
      </c>
      <c r="X4" s="5">
        <v>0</v>
      </c>
      <c r="Y4" s="10">
        <v>0</v>
      </c>
      <c r="Z4" s="6">
        <v>0</v>
      </c>
    </row>
    <row r="5" spans="2:26" x14ac:dyDescent="0.25">
      <c r="B5" s="4">
        <v>0</v>
      </c>
      <c r="C5" s="5">
        <v>0</v>
      </c>
      <c r="D5" s="5">
        <v>0</v>
      </c>
      <c r="E5" s="24">
        <v>0</v>
      </c>
      <c r="F5" s="25">
        <v>0.2</v>
      </c>
      <c r="G5" s="26">
        <v>0.2</v>
      </c>
      <c r="H5" s="2">
        <v>0</v>
      </c>
      <c r="I5" s="2">
        <v>0</v>
      </c>
      <c r="J5" s="3">
        <v>0</v>
      </c>
      <c r="L5" s="28">
        <v>200</v>
      </c>
      <c r="N5" s="33">
        <v>80</v>
      </c>
      <c r="O5" s="33">
        <v>78</v>
      </c>
      <c r="R5" s="4">
        <v>0.15</v>
      </c>
      <c r="S5" s="5">
        <v>0</v>
      </c>
      <c r="T5" s="5">
        <v>0</v>
      </c>
      <c r="U5" s="24">
        <f>1-U2</f>
        <v>0.9</v>
      </c>
      <c r="V5" s="2">
        <v>0</v>
      </c>
      <c r="W5" s="3">
        <v>0</v>
      </c>
      <c r="X5" s="2">
        <v>0</v>
      </c>
      <c r="Y5" s="2">
        <v>0</v>
      </c>
      <c r="Z5" s="3">
        <v>0</v>
      </c>
    </row>
    <row r="6" spans="2:26" x14ac:dyDescent="0.25">
      <c r="B6" s="4">
        <v>0</v>
      </c>
      <c r="C6" s="10">
        <v>0</v>
      </c>
      <c r="D6" s="10">
        <v>0</v>
      </c>
      <c r="E6" s="27">
        <v>0.67</v>
      </c>
      <c r="F6" s="28">
        <v>0</v>
      </c>
      <c r="G6" s="29">
        <v>0</v>
      </c>
      <c r="H6" s="5">
        <v>0</v>
      </c>
      <c r="I6" s="5">
        <v>0</v>
      </c>
      <c r="J6" s="6">
        <v>0</v>
      </c>
      <c r="L6" s="28">
        <v>200</v>
      </c>
      <c r="N6" s="33">
        <v>134</v>
      </c>
      <c r="O6" s="33">
        <v>140.19999999999999</v>
      </c>
      <c r="R6" s="4">
        <v>0</v>
      </c>
      <c r="S6" s="10">
        <v>0.1</v>
      </c>
      <c r="T6" s="10">
        <v>0</v>
      </c>
      <c r="U6" s="4">
        <v>0</v>
      </c>
      <c r="V6" s="28">
        <f>1-V3</f>
        <v>1</v>
      </c>
      <c r="W6" s="6">
        <v>0</v>
      </c>
      <c r="X6" s="5">
        <v>0</v>
      </c>
      <c r="Y6" s="5">
        <v>0</v>
      </c>
      <c r="Z6" s="6">
        <v>0</v>
      </c>
    </row>
    <row r="7" spans="2:26" ht="15.75" thickBot="1" x14ac:dyDescent="0.3">
      <c r="B7" s="7">
        <v>0</v>
      </c>
      <c r="C7" s="8">
        <v>0</v>
      </c>
      <c r="D7" s="8">
        <v>0</v>
      </c>
      <c r="E7" s="30">
        <v>0</v>
      </c>
      <c r="F7" s="31">
        <v>0.33</v>
      </c>
      <c r="G7" s="32">
        <v>0.33</v>
      </c>
      <c r="H7" s="5">
        <v>0</v>
      </c>
      <c r="I7" s="10">
        <v>0</v>
      </c>
      <c r="J7" s="6">
        <v>0</v>
      </c>
      <c r="L7" s="28">
        <v>200</v>
      </c>
      <c r="N7" s="33">
        <v>132</v>
      </c>
      <c r="O7" s="33">
        <v>135.5</v>
      </c>
      <c r="R7" s="7">
        <v>0</v>
      </c>
      <c r="S7" s="8">
        <v>0</v>
      </c>
      <c r="T7" s="8">
        <v>0.05</v>
      </c>
      <c r="U7" s="7">
        <v>0</v>
      </c>
      <c r="V7" s="8">
        <v>0</v>
      </c>
      <c r="W7" s="32">
        <f>1-W4</f>
        <v>1</v>
      </c>
      <c r="X7" s="5">
        <v>0</v>
      </c>
      <c r="Y7" s="10">
        <v>0</v>
      </c>
      <c r="Z7" s="6">
        <v>0</v>
      </c>
    </row>
    <row r="8" spans="2:26" x14ac:dyDescent="0.25">
      <c r="B8" s="2">
        <v>0</v>
      </c>
      <c r="C8" s="2">
        <v>0</v>
      </c>
      <c r="D8" s="3">
        <v>0</v>
      </c>
      <c r="E8" s="2">
        <v>0</v>
      </c>
      <c r="F8" s="2">
        <v>0</v>
      </c>
      <c r="G8" s="3">
        <v>0</v>
      </c>
      <c r="H8" s="37">
        <v>0</v>
      </c>
      <c r="I8" s="38">
        <v>0.2</v>
      </c>
      <c r="J8" s="39">
        <v>0.2</v>
      </c>
      <c r="L8" s="41">
        <v>300</v>
      </c>
      <c r="N8" s="46">
        <v>120</v>
      </c>
      <c r="O8" s="46">
        <v>120</v>
      </c>
      <c r="R8" s="2">
        <v>0</v>
      </c>
      <c r="S8" s="2">
        <v>0</v>
      </c>
      <c r="T8" s="3">
        <v>0</v>
      </c>
      <c r="U8" s="2">
        <v>0</v>
      </c>
      <c r="V8" s="2">
        <v>0</v>
      </c>
      <c r="W8" s="3">
        <v>0</v>
      </c>
      <c r="X8" s="37">
        <f>1-X5</f>
        <v>1</v>
      </c>
      <c r="Y8" s="2">
        <v>0</v>
      </c>
      <c r="Z8" s="3">
        <v>0</v>
      </c>
    </row>
    <row r="9" spans="2:26" x14ac:dyDescent="0.25">
      <c r="B9" s="5">
        <v>0</v>
      </c>
      <c r="C9" s="5">
        <v>0</v>
      </c>
      <c r="D9" s="6">
        <v>0</v>
      </c>
      <c r="E9" s="5">
        <v>0</v>
      </c>
      <c r="F9" s="5">
        <v>0</v>
      </c>
      <c r="G9" s="6">
        <v>0</v>
      </c>
      <c r="H9" s="40">
        <v>0.67</v>
      </c>
      <c r="I9" s="41">
        <v>0</v>
      </c>
      <c r="J9" s="42">
        <v>0</v>
      </c>
      <c r="L9" s="41">
        <v>300</v>
      </c>
      <c r="N9" s="46">
        <v>201</v>
      </c>
      <c r="O9" s="46">
        <v>203</v>
      </c>
      <c r="R9" s="5">
        <v>0.05</v>
      </c>
      <c r="S9" s="5">
        <v>0</v>
      </c>
      <c r="T9" s="6">
        <v>0</v>
      </c>
      <c r="U9" s="5">
        <v>0</v>
      </c>
      <c r="V9" s="5">
        <v>0</v>
      </c>
      <c r="W9" s="6">
        <v>0</v>
      </c>
      <c r="X9" s="4">
        <v>0</v>
      </c>
      <c r="Y9" s="41">
        <f>1-Y6</f>
        <v>1</v>
      </c>
      <c r="Z9" s="6">
        <v>0</v>
      </c>
    </row>
    <row r="10" spans="2:26" ht="15.75" thickBot="1" x14ac:dyDescent="0.3">
      <c r="B10" s="5">
        <v>0</v>
      </c>
      <c r="C10" s="10">
        <v>0</v>
      </c>
      <c r="D10" s="6">
        <v>0</v>
      </c>
      <c r="E10" s="5">
        <v>0</v>
      </c>
      <c r="F10" s="10">
        <v>0</v>
      </c>
      <c r="G10" s="6">
        <v>0</v>
      </c>
      <c r="H10" s="43">
        <v>0</v>
      </c>
      <c r="I10" s="44">
        <v>0.33</v>
      </c>
      <c r="J10" s="45">
        <v>0.33</v>
      </c>
      <c r="L10" s="41">
        <v>300</v>
      </c>
      <c r="N10" s="46">
        <v>198</v>
      </c>
      <c r="O10" s="46">
        <v>198</v>
      </c>
      <c r="R10" s="5">
        <v>0</v>
      </c>
      <c r="S10" s="10">
        <v>0</v>
      </c>
      <c r="T10" s="6">
        <v>0</v>
      </c>
      <c r="U10" s="5">
        <v>0</v>
      </c>
      <c r="V10" s="10">
        <v>0</v>
      </c>
      <c r="W10" s="6">
        <v>0</v>
      </c>
      <c r="X10" s="7">
        <v>0</v>
      </c>
      <c r="Y10" s="8">
        <v>0</v>
      </c>
      <c r="Z10" s="45">
        <f>1-Z7</f>
        <v>1</v>
      </c>
    </row>
    <row r="12" spans="2:26" x14ac:dyDescent="0.25">
      <c r="N12" s="34">
        <f>SUM(N2:N4)</f>
        <v>172</v>
      </c>
      <c r="O12" s="34">
        <f>SUM(O2:O4)</f>
        <v>162.30000000000001</v>
      </c>
    </row>
    <row r="13" spans="2:26" x14ac:dyDescent="0.25">
      <c r="N13" s="33">
        <f>SUM(N5:N7)</f>
        <v>346</v>
      </c>
      <c r="O13" s="33">
        <f>SUM(O5:O7)</f>
        <v>353.7</v>
      </c>
    </row>
    <row r="14" spans="2:26" x14ac:dyDescent="0.25">
      <c r="N14" s="46">
        <f>SUM(N8:N10)</f>
        <v>519</v>
      </c>
      <c r="O14" s="46">
        <f>SUM(O8:O10)</f>
        <v>521</v>
      </c>
    </row>
    <row r="15" spans="2:26" x14ac:dyDescent="0.25">
      <c r="N15">
        <f>SUM(_xlfn.ANCHORARRAY(N2))</f>
        <v>1037</v>
      </c>
      <c r="O15">
        <f>SUM(_xlfn.ANCHORARRAY(O2))</f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Mathew Hauer</cp:lastModifiedBy>
  <dcterms:created xsi:type="dcterms:W3CDTF">2021-05-07T20:35:02Z</dcterms:created>
  <dcterms:modified xsi:type="dcterms:W3CDTF">2021-06-16T21:00:26Z</dcterms:modified>
</cp:coreProperties>
</file>