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fsu-my.sharepoint.com/personal/meh03c_fsu_edu/Documents/MANUSCRIPTS/WORKING/cc-aging-review/R/DATA-RAW/"/>
    </mc:Choice>
  </mc:AlternateContent>
  <xr:revisionPtr revIDLastSave="47" documentId="13_ncr:1_{DE70B62C-02DA-415C-B7A9-E1D7251D3D36}" xr6:coauthVersionLast="47" xr6:coauthVersionMax="47" xr10:uidLastSave="{8A07B07B-9CB6-403C-A8A1-4F7A52DD3AB4}"/>
  <bookViews>
    <workbookView xWindow="30615" yWindow="690" windowWidth="25635" windowHeight="14295" tabRatio="184" xr2:uid="{0474FF3C-F5F4-4032-A5CB-9951DE8E4272}"/>
  </bookViews>
  <sheets>
    <sheet name="Sheet1" sheetId="1" r:id="rId1"/>
    <sheet name="Sheet2" sheetId="2" r:id="rId2"/>
  </sheets>
  <definedNames>
    <definedName name="_xlnm._FilterDatabase" localSheetId="0" hidden="1">Sheet1!$A$1:$AC$600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02" i="1" l="1"/>
  <c r="K602" i="1"/>
  <c r="L602" i="1"/>
  <c r="M602" i="1" s="1"/>
  <c r="J603" i="1"/>
  <c r="K603" i="1"/>
  <c r="L603" i="1"/>
  <c r="M603" i="1"/>
  <c r="J604" i="1"/>
  <c r="K604" i="1"/>
  <c r="L604" i="1"/>
  <c r="M604" i="1" s="1"/>
  <c r="J605" i="1"/>
  <c r="K605" i="1"/>
  <c r="L605" i="1"/>
  <c r="M605" i="1" s="1"/>
  <c r="J606" i="1"/>
  <c r="K606" i="1"/>
  <c r="L606" i="1"/>
  <c r="M606" i="1"/>
  <c r="J607" i="1"/>
  <c r="K607" i="1"/>
  <c r="L607" i="1"/>
  <c r="M607" i="1" s="1"/>
  <c r="J608" i="1"/>
  <c r="K608" i="1"/>
  <c r="L608" i="1"/>
  <c r="M608" i="1"/>
  <c r="L601" i="1"/>
  <c r="M601" i="1" s="1"/>
  <c r="K601" i="1"/>
  <c r="J601" i="1"/>
  <c r="Q388" i="1"/>
  <c r="AB554" i="1"/>
  <c r="AA554" i="1"/>
  <c r="Z554" i="1"/>
  <c r="Y554" i="1"/>
  <c r="X554" i="1"/>
  <c r="W554" i="1"/>
  <c r="V554" i="1"/>
  <c r="U554" i="1"/>
  <c r="T554" i="1"/>
  <c r="S554" i="1"/>
  <c r="R554" i="1"/>
  <c r="Q554" i="1"/>
  <c r="P554" i="1"/>
  <c r="O554" i="1"/>
  <c r="N554" i="1"/>
  <c r="AB541" i="1"/>
  <c r="AA541" i="1"/>
  <c r="Z541" i="1"/>
  <c r="Y541" i="1"/>
  <c r="X541" i="1"/>
  <c r="W541" i="1"/>
  <c r="V541" i="1"/>
  <c r="U541" i="1"/>
  <c r="T541" i="1"/>
  <c r="S541" i="1"/>
  <c r="R541" i="1"/>
  <c r="Q541" i="1"/>
  <c r="P541" i="1"/>
  <c r="O541" i="1"/>
  <c r="N541" i="1"/>
  <c r="AB535" i="1"/>
  <c r="AA535" i="1"/>
  <c r="Z535" i="1"/>
  <c r="Y535" i="1"/>
  <c r="X535" i="1"/>
  <c r="W535" i="1"/>
  <c r="V535" i="1"/>
  <c r="U535" i="1"/>
  <c r="T535" i="1"/>
  <c r="S535" i="1"/>
  <c r="R535" i="1"/>
  <c r="Q535" i="1"/>
  <c r="P535" i="1"/>
  <c r="O535" i="1"/>
  <c r="N535" i="1"/>
  <c r="AB518" i="1"/>
  <c r="AA518" i="1"/>
  <c r="Z518" i="1"/>
  <c r="Y518" i="1"/>
  <c r="X518" i="1"/>
  <c r="W518" i="1"/>
  <c r="V518" i="1"/>
  <c r="U518" i="1"/>
  <c r="T518" i="1"/>
  <c r="S518" i="1"/>
  <c r="R518" i="1"/>
  <c r="P518" i="1"/>
  <c r="O518" i="1"/>
  <c r="N518" i="1"/>
  <c r="AB517" i="1"/>
  <c r="AA517" i="1"/>
  <c r="Z517" i="1"/>
  <c r="Y517" i="1"/>
  <c r="X517" i="1"/>
  <c r="W517" i="1"/>
  <c r="V517" i="1"/>
  <c r="U517" i="1"/>
  <c r="T517" i="1"/>
  <c r="S517" i="1"/>
  <c r="P517" i="1"/>
  <c r="O517" i="1"/>
  <c r="N517" i="1"/>
  <c r="AB509" i="1"/>
  <c r="AA509" i="1"/>
  <c r="Z509" i="1"/>
  <c r="Y509" i="1"/>
  <c r="X509" i="1"/>
  <c r="W509" i="1"/>
  <c r="V509" i="1"/>
  <c r="U509" i="1"/>
  <c r="T509" i="1"/>
  <c r="S509" i="1"/>
  <c r="P509" i="1"/>
  <c r="O509" i="1"/>
  <c r="N509" i="1"/>
  <c r="AB485" i="1"/>
  <c r="AA485" i="1"/>
  <c r="Z485" i="1"/>
  <c r="Y485" i="1"/>
  <c r="X485" i="1"/>
  <c r="W485" i="1"/>
  <c r="V485" i="1"/>
  <c r="U485" i="1"/>
  <c r="T485" i="1"/>
  <c r="S485" i="1"/>
  <c r="R485" i="1"/>
  <c r="P485" i="1"/>
  <c r="O485" i="1"/>
  <c r="N485" i="1"/>
  <c r="AB483" i="1"/>
  <c r="AA483" i="1"/>
  <c r="Z483" i="1"/>
  <c r="Y483" i="1"/>
  <c r="X483" i="1"/>
  <c r="W483" i="1"/>
  <c r="U483" i="1"/>
  <c r="S483" i="1"/>
  <c r="P483" i="1"/>
  <c r="O483" i="1"/>
  <c r="N483" i="1"/>
  <c r="AB478" i="1"/>
  <c r="AA478" i="1"/>
  <c r="Z478" i="1"/>
  <c r="Y478" i="1"/>
  <c r="X478" i="1"/>
  <c r="W478" i="1"/>
  <c r="V478" i="1"/>
  <c r="U478" i="1"/>
  <c r="T478" i="1"/>
  <c r="S478" i="1"/>
  <c r="R478" i="1"/>
  <c r="Q478" i="1"/>
  <c r="P478" i="1"/>
  <c r="O478" i="1"/>
  <c r="N478" i="1"/>
  <c r="AB444" i="1"/>
  <c r="AA444" i="1"/>
  <c r="Z444" i="1"/>
  <c r="Y444" i="1"/>
  <c r="X444" i="1"/>
  <c r="W444" i="1"/>
  <c r="V444" i="1"/>
  <c r="U444" i="1"/>
  <c r="T444" i="1"/>
  <c r="S444" i="1"/>
  <c r="R444" i="1"/>
  <c r="Q444" i="1"/>
  <c r="P444" i="1"/>
  <c r="O444" i="1"/>
  <c r="N444" i="1"/>
  <c r="AB439" i="1"/>
  <c r="AA439" i="1"/>
  <c r="Z439" i="1"/>
  <c r="Y439" i="1"/>
  <c r="X439" i="1"/>
  <c r="W439" i="1"/>
  <c r="V439" i="1"/>
  <c r="U439" i="1"/>
  <c r="T439" i="1"/>
  <c r="S439" i="1"/>
  <c r="P439" i="1"/>
  <c r="O439" i="1"/>
  <c r="N439" i="1"/>
  <c r="AB432" i="1"/>
  <c r="AA432" i="1"/>
  <c r="Z432" i="1"/>
  <c r="Y432" i="1"/>
  <c r="X432" i="1"/>
  <c r="W432" i="1"/>
  <c r="V432" i="1"/>
  <c r="U432" i="1"/>
  <c r="T432" i="1"/>
  <c r="S432" i="1"/>
  <c r="R432" i="1"/>
  <c r="P432" i="1"/>
  <c r="O432" i="1"/>
  <c r="N432" i="1"/>
  <c r="AB428" i="1"/>
  <c r="AA428" i="1"/>
  <c r="Z428" i="1"/>
  <c r="Y428" i="1"/>
  <c r="X428" i="1"/>
  <c r="W428" i="1"/>
  <c r="V428" i="1"/>
  <c r="U428" i="1"/>
  <c r="T428" i="1"/>
  <c r="S428" i="1"/>
  <c r="R428" i="1"/>
  <c r="P428" i="1"/>
  <c r="O428" i="1"/>
  <c r="N428" i="1"/>
  <c r="AB425" i="1"/>
  <c r="AA425" i="1"/>
  <c r="Z425" i="1"/>
  <c r="Y425" i="1"/>
  <c r="X425" i="1"/>
  <c r="W425" i="1"/>
  <c r="V425" i="1"/>
  <c r="U425" i="1"/>
  <c r="T425" i="1"/>
  <c r="S425" i="1"/>
  <c r="R425" i="1"/>
  <c r="Q425" i="1"/>
  <c r="P425" i="1"/>
  <c r="O425" i="1"/>
  <c r="N425" i="1"/>
  <c r="AB424" i="1"/>
  <c r="AA424" i="1"/>
  <c r="Z424" i="1"/>
  <c r="Y424" i="1"/>
  <c r="X424" i="1"/>
  <c r="W424" i="1"/>
  <c r="V424" i="1"/>
  <c r="U424" i="1"/>
  <c r="T424" i="1"/>
  <c r="S424" i="1"/>
  <c r="R424" i="1"/>
  <c r="Q424" i="1"/>
  <c r="P424" i="1"/>
  <c r="O424" i="1"/>
  <c r="N424" i="1"/>
  <c r="AB423" i="1"/>
  <c r="AA423" i="1"/>
  <c r="Z423" i="1"/>
  <c r="Y423" i="1"/>
  <c r="X423" i="1"/>
  <c r="W423" i="1"/>
  <c r="V423" i="1"/>
  <c r="U423" i="1"/>
  <c r="T423" i="1"/>
  <c r="S423" i="1"/>
  <c r="R423" i="1"/>
  <c r="P423" i="1"/>
  <c r="O423" i="1"/>
  <c r="N423" i="1"/>
  <c r="AB420" i="1"/>
  <c r="AA420" i="1"/>
  <c r="Z420" i="1"/>
  <c r="Y420" i="1"/>
  <c r="X420" i="1"/>
  <c r="W420" i="1"/>
  <c r="V420" i="1"/>
  <c r="U420" i="1"/>
  <c r="T420" i="1"/>
  <c r="S420" i="1"/>
  <c r="R420" i="1"/>
  <c r="Q420" i="1"/>
  <c r="P420" i="1"/>
  <c r="O420" i="1"/>
  <c r="N420" i="1"/>
  <c r="AB419" i="1"/>
  <c r="AA419" i="1"/>
  <c r="Z419" i="1"/>
  <c r="Y419" i="1"/>
  <c r="X419" i="1"/>
  <c r="W419" i="1"/>
  <c r="V419" i="1"/>
  <c r="U419" i="1"/>
  <c r="T419" i="1"/>
  <c r="S419" i="1"/>
  <c r="R419" i="1"/>
  <c r="Q419" i="1"/>
  <c r="P419" i="1"/>
  <c r="O419" i="1"/>
  <c r="N419" i="1"/>
  <c r="AB417" i="1"/>
  <c r="AA417" i="1"/>
  <c r="Z417" i="1"/>
  <c r="Y417" i="1"/>
  <c r="X417" i="1"/>
  <c r="W417" i="1"/>
  <c r="V417" i="1"/>
  <c r="U417" i="1"/>
  <c r="T417" i="1"/>
  <c r="S417" i="1"/>
  <c r="R417" i="1"/>
  <c r="Q417" i="1"/>
  <c r="P417" i="1"/>
  <c r="O417" i="1"/>
  <c r="N417" i="1"/>
  <c r="AB416" i="1"/>
  <c r="AA416" i="1"/>
  <c r="Z416" i="1"/>
  <c r="Y416" i="1"/>
  <c r="X416" i="1"/>
  <c r="W416" i="1"/>
  <c r="V416" i="1"/>
  <c r="U416" i="1"/>
  <c r="T416" i="1"/>
  <c r="S416" i="1"/>
  <c r="R416" i="1"/>
  <c r="Q416" i="1"/>
  <c r="P416" i="1"/>
  <c r="O416" i="1"/>
  <c r="N416" i="1"/>
  <c r="AB415" i="1"/>
  <c r="AA415" i="1"/>
  <c r="Z415" i="1"/>
  <c r="Y415" i="1"/>
  <c r="X415" i="1"/>
  <c r="W415" i="1"/>
  <c r="V415" i="1"/>
  <c r="U415" i="1"/>
  <c r="T415" i="1"/>
  <c r="S415" i="1"/>
  <c r="R415" i="1"/>
  <c r="Q415" i="1"/>
  <c r="P415" i="1"/>
  <c r="O415" i="1"/>
  <c r="N415" i="1"/>
  <c r="AB414" i="1"/>
  <c r="AA414" i="1"/>
  <c r="Z414" i="1"/>
  <c r="Y414" i="1"/>
  <c r="X414" i="1"/>
  <c r="W414" i="1"/>
  <c r="V414" i="1"/>
  <c r="U414" i="1"/>
  <c r="T414" i="1"/>
  <c r="S414" i="1"/>
  <c r="R414" i="1"/>
  <c r="Q414" i="1"/>
  <c r="P414" i="1"/>
  <c r="O414" i="1"/>
  <c r="N414" i="1"/>
  <c r="AB413" i="1"/>
  <c r="AA413" i="1"/>
  <c r="Z413" i="1"/>
  <c r="Y413" i="1"/>
  <c r="X413" i="1"/>
  <c r="W413" i="1"/>
  <c r="V413" i="1"/>
  <c r="U413" i="1"/>
  <c r="T413" i="1"/>
  <c r="S413" i="1"/>
  <c r="R413" i="1"/>
  <c r="Q413" i="1"/>
  <c r="P413" i="1"/>
  <c r="O413" i="1"/>
  <c r="N413" i="1"/>
  <c r="AB407" i="1"/>
  <c r="AA407" i="1"/>
  <c r="Z407" i="1"/>
  <c r="Y407" i="1"/>
  <c r="X407" i="1"/>
  <c r="W407" i="1"/>
  <c r="V407" i="1"/>
  <c r="U407" i="1"/>
  <c r="T407" i="1"/>
  <c r="S407" i="1"/>
  <c r="R407" i="1"/>
  <c r="Q407" i="1"/>
  <c r="P407" i="1"/>
  <c r="O407" i="1"/>
  <c r="N407" i="1"/>
  <c r="AB405" i="1"/>
  <c r="AA405" i="1"/>
  <c r="Z405" i="1"/>
  <c r="Y405" i="1"/>
  <c r="X405" i="1"/>
  <c r="W405" i="1"/>
  <c r="V405" i="1"/>
  <c r="U405" i="1"/>
  <c r="S405" i="1"/>
  <c r="R405" i="1"/>
  <c r="P405" i="1"/>
  <c r="O405" i="1"/>
  <c r="N405" i="1"/>
  <c r="AB401" i="1"/>
  <c r="AA401" i="1"/>
  <c r="Z401" i="1"/>
  <c r="Y401" i="1"/>
  <c r="X401" i="1"/>
  <c r="W401" i="1"/>
  <c r="V401" i="1"/>
  <c r="U401" i="1"/>
  <c r="T401" i="1"/>
  <c r="S401" i="1"/>
  <c r="R401" i="1"/>
  <c r="Q401" i="1"/>
  <c r="P401" i="1"/>
  <c r="O401" i="1"/>
  <c r="N401" i="1"/>
  <c r="AB400" i="1"/>
  <c r="AA400" i="1"/>
  <c r="Z400" i="1"/>
  <c r="Y400" i="1"/>
  <c r="X400" i="1"/>
  <c r="W400" i="1"/>
  <c r="V400" i="1"/>
  <c r="U400" i="1"/>
  <c r="T400" i="1"/>
  <c r="S400" i="1"/>
  <c r="P400" i="1"/>
  <c r="O400" i="1"/>
  <c r="N400" i="1"/>
  <c r="AB399" i="1"/>
  <c r="AA399" i="1"/>
  <c r="Z399" i="1"/>
  <c r="Y399" i="1"/>
  <c r="X399" i="1"/>
  <c r="W399" i="1"/>
  <c r="V399" i="1"/>
  <c r="U399" i="1"/>
  <c r="T399" i="1"/>
  <c r="S399" i="1"/>
  <c r="R399" i="1"/>
  <c r="Q399" i="1"/>
  <c r="P399" i="1"/>
  <c r="O399" i="1"/>
  <c r="N399" i="1"/>
  <c r="AB398" i="1"/>
  <c r="AA398" i="1"/>
  <c r="Z398" i="1"/>
  <c r="Y398" i="1"/>
  <c r="X398" i="1"/>
  <c r="W398" i="1"/>
  <c r="V398" i="1"/>
  <c r="U398" i="1"/>
  <c r="T398" i="1"/>
  <c r="S398" i="1"/>
  <c r="R398" i="1"/>
  <c r="Q398" i="1"/>
  <c r="P398" i="1"/>
  <c r="O398" i="1"/>
  <c r="N398" i="1"/>
  <c r="AB397" i="1"/>
  <c r="AA397" i="1"/>
  <c r="Z397" i="1"/>
  <c r="Y397" i="1"/>
  <c r="X397" i="1"/>
  <c r="W397" i="1"/>
  <c r="V397" i="1"/>
  <c r="U397" i="1"/>
  <c r="T397" i="1"/>
  <c r="S397" i="1"/>
  <c r="R397" i="1"/>
  <c r="Q397" i="1"/>
  <c r="P397" i="1"/>
  <c r="O397" i="1"/>
  <c r="N397" i="1"/>
  <c r="AB396" i="1"/>
  <c r="AA396" i="1"/>
  <c r="Z396" i="1"/>
  <c r="Y396" i="1"/>
  <c r="X396" i="1"/>
  <c r="W396" i="1"/>
  <c r="V396" i="1"/>
  <c r="U396" i="1"/>
  <c r="T396" i="1"/>
  <c r="S396" i="1"/>
  <c r="R396" i="1"/>
  <c r="P396" i="1"/>
  <c r="O396" i="1"/>
  <c r="N396" i="1"/>
  <c r="AB393" i="1"/>
  <c r="AA393" i="1"/>
  <c r="Z393" i="1"/>
  <c r="Y393" i="1"/>
  <c r="X393" i="1"/>
  <c r="W393" i="1"/>
  <c r="V393" i="1"/>
  <c r="U393" i="1"/>
  <c r="T393" i="1"/>
  <c r="S393" i="1"/>
  <c r="R393" i="1"/>
  <c r="Q393" i="1"/>
  <c r="P393" i="1"/>
  <c r="O393" i="1"/>
  <c r="N393" i="1"/>
  <c r="AB392" i="1"/>
  <c r="AA392" i="1"/>
  <c r="Z392" i="1"/>
  <c r="Y392" i="1"/>
  <c r="X392" i="1"/>
  <c r="W392" i="1"/>
  <c r="V392" i="1"/>
  <c r="U392" i="1"/>
  <c r="T392" i="1"/>
  <c r="S392" i="1"/>
  <c r="R392" i="1"/>
  <c r="Q392" i="1"/>
  <c r="P392" i="1"/>
  <c r="O392" i="1"/>
  <c r="N392" i="1"/>
  <c r="AB391" i="1"/>
  <c r="AA391" i="1"/>
  <c r="Z391" i="1"/>
  <c r="Y391" i="1"/>
  <c r="X391" i="1"/>
  <c r="W391" i="1"/>
  <c r="V391" i="1"/>
  <c r="U391" i="1"/>
  <c r="T391" i="1"/>
  <c r="S391" i="1"/>
  <c r="R391" i="1"/>
  <c r="Q391" i="1"/>
  <c r="P391" i="1"/>
  <c r="O391" i="1"/>
  <c r="N391" i="1"/>
  <c r="AB390" i="1"/>
  <c r="AA390" i="1"/>
  <c r="Z390" i="1"/>
  <c r="Y390" i="1"/>
  <c r="X390" i="1"/>
  <c r="W390" i="1"/>
  <c r="V390" i="1"/>
  <c r="U390" i="1"/>
  <c r="T390" i="1"/>
  <c r="S390" i="1"/>
  <c r="R390" i="1"/>
  <c r="Q390" i="1"/>
  <c r="P390" i="1"/>
  <c r="O390" i="1"/>
  <c r="N390" i="1"/>
  <c r="AB388" i="1"/>
  <c r="AA388" i="1"/>
  <c r="Z388" i="1"/>
  <c r="Y388" i="1"/>
  <c r="X388" i="1"/>
  <c r="W388" i="1"/>
  <c r="V388" i="1"/>
  <c r="U388" i="1"/>
  <c r="T388" i="1"/>
  <c r="S388" i="1"/>
  <c r="P388" i="1"/>
  <c r="O388" i="1"/>
  <c r="N388" i="1"/>
  <c r="AB387" i="1"/>
  <c r="AA387" i="1"/>
  <c r="Z387" i="1"/>
  <c r="Y387" i="1"/>
  <c r="X387" i="1"/>
  <c r="W387" i="1"/>
  <c r="V387" i="1"/>
  <c r="U387" i="1"/>
  <c r="S387" i="1"/>
  <c r="R387" i="1"/>
  <c r="P387" i="1"/>
  <c r="O387" i="1"/>
  <c r="N387" i="1"/>
  <c r="AB384" i="1"/>
  <c r="AA384" i="1"/>
  <c r="Z384" i="1"/>
  <c r="Y384" i="1"/>
  <c r="X384" i="1"/>
  <c r="V384" i="1"/>
  <c r="U384" i="1"/>
  <c r="T384" i="1"/>
  <c r="S384" i="1"/>
  <c r="Q384" i="1"/>
  <c r="P384" i="1"/>
  <c r="O384" i="1"/>
  <c r="N384" i="1"/>
  <c r="AB383" i="1"/>
  <c r="AA383" i="1"/>
  <c r="Z383" i="1"/>
  <c r="Y383" i="1"/>
  <c r="X383" i="1"/>
  <c r="W383" i="1"/>
  <c r="V383" i="1"/>
  <c r="U383" i="1"/>
  <c r="T383" i="1"/>
  <c r="S383" i="1"/>
  <c r="R383" i="1"/>
  <c r="Q383" i="1"/>
  <c r="P383" i="1"/>
  <c r="O383" i="1"/>
  <c r="N383" i="1"/>
  <c r="AB382" i="1"/>
  <c r="AA382" i="1"/>
  <c r="Z382" i="1"/>
  <c r="Y382" i="1"/>
  <c r="X382" i="1"/>
  <c r="W382" i="1"/>
  <c r="V382" i="1"/>
  <c r="U382" i="1"/>
  <c r="T382" i="1"/>
  <c r="S382" i="1"/>
  <c r="R382" i="1"/>
  <c r="Q382" i="1"/>
  <c r="P382" i="1"/>
  <c r="O382" i="1"/>
  <c r="N382" i="1"/>
  <c r="AB349" i="1"/>
  <c r="AA349" i="1"/>
  <c r="Z349" i="1"/>
  <c r="Y349" i="1"/>
  <c r="X349" i="1"/>
  <c r="W349" i="1"/>
  <c r="V349" i="1"/>
  <c r="U349" i="1"/>
  <c r="T349" i="1"/>
  <c r="S349" i="1"/>
  <c r="R349" i="1"/>
  <c r="Q349" i="1"/>
  <c r="P349" i="1"/>
  <c r="O349" i="1"/>
  <c r="N349" i="1"/>
  <c r="AB333" i="1"/>
  <c r="AA333" i="1"/>
  <c r="Z333" i="1"/>
  <c r="Y333" i="1"/>
  <c r="X333" i="1"/>
  <c r="W333" i="1"/>
  <c r="V333" i="1"/>
  <c r="U333" i="1"/>
  <c r="T333" i="1"/>
  <c r="S333" i="1"/>
  <c r="R333" i="1"/>
  <c r="Q333" i="1"/>
  <c r="P333" i="1"/>
  <c r="O333" i="1"/>
  <c r="N333" i="1"/>
  <c r="AB332" i="1"/>
  <c r="AA332" i="1"/>
  <c r="Z332" i="1"/>
  <c r="Y332" i="1"/>
  <c r="X332" i="1"/>
  <c r="W332" i="1"/>
  <c r="V332" i="1"/>
  <c r="U332" i="1"/>
  <c r="T332" i="1"/>
  <c r="S332" i="1"/>
  <c r="R332" i="1"/>
  <c r="Q332" i="1"/>
  <c r="P332" i="1"/>
  <c r="O332" i="1"/>
  <c r="N332" i="1"/>
  <c r="AB329" i="1"/>
  <c r="AA329" i="1"/>
  <c r="Z329" i="1"/>
  <c r="Y329" i="1"/>
  <c r="X329" i="1"/>
  <c r="W329" i="1"/>
  <c r="V329" i="1"/>
  <c r="U329" i="1"/>
  <c r="T329" i="1"/>
  <c r="S329" i="1"/>
  <c r="R329" i="1"/>
  <c r="Q329" i="1"/>
  <c r="P329" i="1"/>
  <c r="O329" i="1"/>
  <c r="N329" i="1"/>
  <c r="AB322" i="1"/>
  <c r="AA322" i="1"/>
  <c r="Z322" i="1"/>
  <c r="Y322" i="1"/>
  <c r="X322" i="1"/>
  <c r="W322" i="1"/>
  <c r="V322" i="1"/>
  <c r="U322" i="1"/>
  <c r="T322" i="1"/>
  <c r="S322" i="1"/>
  <c r="R322" i="1"/>
  <c r="Q322" i="1"/>
  <c r="P322" i="1"/>
  <c r="O322" i="1"/>
  <c r="N322" i="1"/>
  <c r="AB321" i="1"/>
  <c r="AA321" i="1"/>
  <c r="Z321" i="1"/>
  <c r="Y321" i="1"/>
  <c r="X321" i="1"/>
  <c r="W321" i="1"/>
  <c r="V321" i="1"/>
  <c r="U321" i="1"/>
  <c r="T321" i="1"/>
  <c r="S321" i="1"/>
  <c r="R321" i="1"/>
  <c r="Q321" i="1"/>
  <c r="P321" i="1"/>
  <c r="O321" i="1"/>
  <c r="N321" i="1"/>
  <c r="AB320" i="1"/>
  <c r="AA320" i="1"/>
  <c r="Z320" i="1"/>
  <c r="Y320" i="1"/>
  <c r="X320" i="1"/>
  <c r="W320" i="1"/>
  <c r="V320" i="1"/>
  <c r="U320" i="1"/>
  <c r="T320" i="1"/>
  <c r="S320" i="1"/>
  <c r="R320" i="1"/>
  <c r="Q320" i="1"/>
  <c r="P320" i="1"/>
  <c r="O320" i="1"/>
  <c r="N320" i="1"/>
  <c r="AB319" i="1"/>
  <c r="AA319" i="1"/>
  <c r="Z319" i="1"/>
  <c r="Y319" i="1"/>
  <c r="X319" i="1"/>
  <c r="W319" i="1"/>
  <c r="V319" i="1"/>
  <c r="U319" i="1"/>
  <c r="T319" i="1"/>
  <c r="S319" i="1"/>
  <c r="R319" i="1"/>
  <c r="Q319" i="1"/>
  <c r="P319" i="1"/>
  <c r="O319" i="1"/>
  <c r="N319" i="1"/>
  <c r="AB261" i="1"/>
  <c r="AA261" i="1"/>
  <c r="Z261" i="1"/>
  <c r="Y261" i="1"/>
  <c r="X261" i="1"/>
  <c r="W261" i="1"/>
  <c r="V261" i="1"/>
  <c r="U261" i="1"/>
  <c r="T261" i="1"/>
  <c r="S261" i="1"/>
  <c r="R261" i="1"/>
  <c r="Q261" i="1"/>
  <c r="P261" i="1"/>
  <c r="O261" i="1"/>
  <c r="N261" i="1"/>
  <c r="AB253" i="1"/>
  <c r="AA253" i="1"/>
  <c r="Z253" i="1"/>
  <c r="Y253" i="1"/>
  <c r="X253" i="1"/>
  <c r="W253" i="1"/>
  <c r="V253" i="1"/>
  <c r="U253" i="1"/>
  <c r="T253" i="1"/>
  <c r="S253" i="1"/>
  <c r="R253" i="1"/>
  <c r="Q253" i="1"/>
  <c r="P253" i="1"/>
  <c r="O253" i="1"/>
  <c r="N253" i="1"/>
  <c r="AB240" i="1"/>
  <c r="AA240" i="1"/>
  <c r="Z240" i="1"/>
  <c r="Y240" i="1"/>
  <c r="X240" i="1"/>
  <c r="W240" i="1"/>
  <c r="V240" i="1"/>
  <c r="U240" i="1"/>
  <c r="T240" i="1"/>
  <c r="S240" i="1"/>
  <c r="R240" i="1"/>
  <c r="Q240" i="1"/>
  <c r="P240" i="1"/>
  <c r="O240" i="1"/>
  <c r="N240" i="1"/>
  <c r="AB221" i="1"/>
  <c r="AA221" i="1"/>
  <c r="Z221" i="1"/>
  <c r="Y221" i="1"/>
  <c r="X221" i="1"/>
  <c r="W221" i="1"/>
  <c r="V221" i="1"/>
  <c r="U221" i="1"/>
  <c r="T221" i="1"/>
  <c r="S221" i="1"/>
  <c r="R221" i="1"/>
  <c r="P221" i="1"/>
  <c r="O221" i="1"/>
  <c r="N221" i="1"/>
  <c r="AB216" i="1"/>
  <c r="AA216" i="1"/>
  <c r="Z216" i="1"/>
  <c r="Y216" i="1"/>
  <c r="X216" i="1"/>
  <c r="W216" i="1"/>
  <c r="V216" i="1"/>
  <c r="U216" i="1"/>
  <c r="T216" i="1"/>
  <c r="S216" i="1"/>
  <c r="R216" i="1"/>
  <c r="Q216" i="1"/>
  <c r="P216" i="1"/>
  <c r="O216" i="1"/>
  <c r="N216" i="1"/>
  <c r="AB208" i="1"/>
  <c r="AA208" i="1"/>
  <c r="Z208" i="1"/>
  <c r="Y208" i="1"/>
  <c r="X208" i="1"/>
  <c r="W208" i="1"/>
  <c r="V208" i="1"/>
  <c r="U208" i="1"/>
  <c r="T208" i="1"/>
  <c r="S208" i="1"/>
  <c r="R208" i="1"/>
  <c r="Q208" i="1"/>
  <c r="P208" i="1"/>
  <c r="O208" i="1"/>
  <c r="N208" i="1"/>
  <c r="AB205" i="1"/>
  <c r="AA205" i="1"/>
  <c r="Z205" i="1"/>
  <c r="Y205" i="1"/>
  <c r="X205" i="1"/>
  <c r="W205" i="1"/>
  <c r="V205" i="1"/>
  <c r="U205" i="1"/>
  <c r="T205" i="1"/>
  <c r="S205" i="1"/>
  <c r="R205" i="1"/>
  <c r="Q205" i="1"/>
  <c r="P205" i="1"/>
  <c r="O205" i="1"/>
  <c r="N205" i="1"/>
  <c r="AB200" i="1"/>
  <c r="AA200" i="1"/>
  <c r="Z200" i="1"/>
  <c r="Y200" i="1"/>
  <c r="X200" i="1"/>
  <c r="W200" i="1"/>
  <c r="V200" i="1"/>
  <c r="U200" i="1"/>
  <c r="T200" i="1"/>
  <c r="S200" i="1"/>
  <c r="R200" i="1"/>
  <c r="Q200" i="1"/>
  <c r="P200" i="1"/>
  <c r="O200" i="1"/>
  <c r="N200" i="1"/>
  <c r="AB199" i="1"/>
  <c r="AA199" i="1"/>
  <c r="Z199" i="1"/>
  <c r="Y199" i="1"/>
  <c r="X199" i="1"/>
  <c r="W199" i="1"/>
  <c r="V199" i="1"/>
  <c r="U199" i="1"/>
  <c r="T199" i="1"/>
  <c r="S199" i="1"/>
  <c r="R199" i="1"/>
  <c r="Q199" i="1"/>
  <c r="P199" i="1"/>
  <c r="O199" i="1"/>
  <c r="N199" i="1"/>
  <c r="AB197" i="1"/>
  <c r="AA197" i="1"/>
  <c r="Z197" i="1"/>
  <c r="Y197" i="1"/>
  <c r="X197" i="1"/>
  <c r="W197" i="1"/>
  <c r="V197" i="1"/>
  <c r="U197" i="1"/>
  <c r="T197" i="1"/>
  <c r="S197" i="1"/>
  <c r="R197" i="1"/>
  <c r="Q197" i="1"/>
  <c r="P197" i="1"/>
  <c r="O197" i="1"/>
  <c r="N197" i="1"/>
  <c r="AB194" i="1"/>
  <c r="AA194" i="1"/>
  <c r="Z194" i="1"/>
  <c r="Y194" i="1"/>
  <c r="X194" i="1"/>
  <c r="W194" i="1"/>
  <c r="V194" i="1"/>
  <c r="U194" i="1"/>
  <c r="T194" i="1"/>
  <c r="S194" i="1"/>
  <c r="R194" i="1"/>
  <c r="Q194" i="1"/>
  <c r="P194" i="1"/>
  <c r="O194" i="1"/>
  <c r="N194" i="1"/>
  <c r="AB192" i="1"/>
  <c r="AA192" i="1"/>
  <c r="Z192" i="1"/>
  <c r="Y192" i="1"/>
  <c r="X192" i="1"/>
  <c r="W192" i="1"/>
  <c r="V192" i="1"/>
  <c r="U192" i="1"/>
  <c r="T192" i="1"/>
  <c r="S192" i="1"/>
  <c r="R192" i="1"/>
  <c r="P192" i="1"/>
  <c r="O192" i="1"/>
  <c r="N192" i="1"/>
  <c r="AB189" i="1"/>
  <c r="AA189" i="1"/>
  <c r="Z189" i="1"/>
  <c r="Y189" i="1"/>
  <c r="X189" i="1"/>
  <c r="W189" i="1"/>
  <c r="V189" i="1"/>
  <c r="U189" i="1"/>
  <c r="T189" i="1"/>
  <c r="S189" i="1"/>
  <c r="R189" i="1"/>
  <c r="P189" i="1"/>
  <c r="O189" i="1"/>
  <c r="N189" i="1"/>
  <c r="AB188" i="1"/>
  <c r="AA188" i="1"/>
  <c r="Z188" i="1"/>
  <c r="Y188" i="1"/>
  <c r="X188" i="1"/>
  <c r="W188" i="1"/>
  <c r="V188" i="1"/>
  <c r="U188" i="1"/>
  <c r="T188" i="1"/>
  <c r="S188" i="1"/>
  <c r="R188" i="1"/>
  <c r="Q188" i="1"/>
  <c r="P188" i="1"/>
  <c r="O188" i="1"/>
  <c r="N188" i="1"/>
  <c r="AB187" i="1"/>
  <c r="AA187" i="1"/>
  <c r="Z187" i="1"/>
  <c r="Y187" i="1"/>
  <c r="X187" i="1"/>
  <c r="W187" i="1"/>
  <c r="V187" i="1"/>
  <c r="U187" i="1"/>
  <c r="T187" i="1"/>
  <c r="S187" i="1"/>
  <c r="R187" i="1"/>
  <c r="Q187" i="1"/>
  <c r="P187" i="1"/>
  <c r="O187" i="1"/>
  <c r="AB186" i="1"/>
  <c r="AA186" i="1"/>
  <c r="Z186" i="1"/>
  <c r="Y186" i="1"/>
  <c r="X186" i="1"/>
  <c r="W186" i="1"/>
  <c r="V186" i="1"/>
  <c r="U186" i="1"/>
  <c r="T186" i="1"/>
  <c r="S186" i="1"/>
  <c r="R186" i="1"/>
  <c r="Q186" i="1"/>
  <c r="P186" i="1"/>
  <c r="O186" i="1"/>
  <c r="N186" i="1"/>
  <c r="AB184" i="1"/>
  <c r="AA184" i="1"/>
  <c r="Z184" i="1"/>
  <c r="Y184" i="1"/>
  <c r="X184" i="1"/>
  <c r="W184" i="1"/>
  <c r="V184" i="1"/>
  <c r="U184" i="1"/>
  <c r="T184" i="1"/>
  <c r="S184" i="1"/>
  <c r="R184" i="1"/>
  <c r="Q184" i="1"/>
  <c r="P184" i="1"/>
  <c r="O184" i="1"/>
  <c r="N184" i="1"/>
  <c r="AB183" i="1"/>
  <c r="AA183" i="1"/>
  <c r="Z183" i="1"/>
  <c r="Y183" i="1"/>
  <c r="X183" i="1"/>
  <c r="W183" i="1"/>
  <c r="V183" i="1"/>
  <c r="U183" i="1"/>
  <c r="T183" i="1"/>
  <c r="S183" i="1"/>
  <c r="R183" i="1"/>
  <c r="Q183" i="1"/>
  <c r="P183" i="1"/>
  <c r="O183" i="1"/>
  <c r="N183" i="1"/>
  <c r="AB182" i="1"/>
  <c r="AA182" i="1"/>
  <c r="Z182" i="1"/>
  <c r="Y182" i="1"/>
  <c r="X182" i="1"/>
  <c r="W182" i="1"/>
  <c r="V182" i="1"/>
  <c r="U182" i="1"/>
  <c r="T182" i="1"/>
  <c r="S182" i="1"/>
  <c r="R182" i="1"/>
  <c r="Q182" i="1"/>
  <c r="P182" i="1"/>
  <c r="O182" i="1"/>
  <c r="N182" i="1"/>
  <c r="AB180" i="1"/>
  <c r="AA180" i="1"/>
  <c r="Z180" i="1"/>
  <c r="Y180" i="1"/>
  <c r="X180" i="1"/>
  <c r="W180" i="1"/>
  <c r="V180" i="1"/>
  <c r="U180" i="1"/>
  <c r="T180" i="1"/>
  <c r="S180" i="1"/>
  <c r="R180" i="1"/>
  <c r="Q180" i="1"/>
  <c r="P180" i="1"/>
  <c r="O180" i="1"/>
  <c r="N180" i="1"/>
  <c r="AB176" i="1"/>
  <c r="AA176" i="1"/>
  <c r="Z176" i="1"/>
  <c r="Y176" i="1"/>
  <c r="X176" i="1"/>
  <c r="W176" i="1"/>
  <c r="V176" i="1"/>
  <c r="U176" i="1"/>
  <c r="T176" i="1"/>
  <c r="S176" i="1"/>
  <c r="R176" i="1"/>
  <c r="Q176" i="1"/>
  <c r="P176" i="1"/>
  <c r="O176" i="1"/>
  <c r="N176" i="1"/>
  <c r="AB175" i="1"/>
  <c r="AA175" i="1"/>
  <c r="Z175" i="1"/>
  <c r="Y175" i="1"/>
  <c r="X175" i="1"/>
  <c r="W175" i="1"/>
  <c r="V175" i="1"/>
  <c r="T175" i="1"/>
  <c r="S175" i="1"/>
  <c r="R175" i="1"/>
  <c r="Q175" i="1"/>
  <c r="P175" i="1"/>
  <c r="O175" i="1"/>
  <c r="N175" i="1"/>
  <c r="AB174" i="1"/>
  <c r="AA174" i="1"/>
  <c r="Z174" i="1"/>
  <c r="Y174" i="1"/>
  <c r="X174" i="1"/>
  <c r="W174" i="1"/>
  <c r="V174" i="1"/>
  <c r="U174" i="1"/>
  <c r="T174" i="1"/>
  <c r="S174" i="1"/>
  <c r="R174" i="1"/>
  <c r="Q174" i="1"/>
  <c r="P174" i="1"/>
  <c r="O174" i="1"/>
  <c r="N174" i="1"/>
  <c r="AB173" i="1"/>
  <c r="AA173" i="1"/>
  <c r="Z173" i="1"/>
  <c r="Y173" i="1"/>
  <c r="X173" i="1"/>
  <c r="W173" i="1"/>
  <c r="V173" i="1"/>
  <c r="U173" i="1"/>
  <c r="T173" i="1"/>
  <c r="S173" i="1"/>
  <c r="R173" i="1"/>
  <c r="Q173" i="1"/>
  <c r="P173" i="1"/>
  <c r="O173" i="1"/>
  <c r="N173" i="1"/>
  <c r="AB170" i="1"/>
  <c r="AA170" i="1"/>
  <c r="Z170" i="1"/>
  <c r="Y170" i="1"/>
  <c r="X170" i="1"/>
  <c r="W170" i="1"/>
  <c r="V170" i="1"/>
  <c r="U170" i="1"/>
  <c r="T170" i="1"/>
  <c r="S170" i="1"/>
  <c r="R170" i="1"/>
  <c r="Q170" i="1"/>
  <c r="P170" i="1"/>
  <c r="O170" i="1"/>
  <c r="N170" i="1"/>
  <c r="AB169" i="1"/>
  <c r="AA169" i="1"/>
  <c r="Z169" i="1"/>
  <c r="Y169" i="1"/>
  <c r="X169" i="1"/>
  <c r="W169" i="1"/>
  <c r="V169" i="1"/>
  <c r="U169" i="1"/>
  <c r="T169" i="1"/>
  <c r="S169" i="1"/>
  <c r="R169" i="1"/>
  <c r="Q169" i="1"/>
  <c r="P169" i="1"/>
  <c r="O169" i="1"/>
  <c r="N169" i="1"/>
  <c r="AB123" i="1"/>
  <c r="AA123" i="1"/>
  <c r="Z123" i="1"/>
  <c r="Y123" i="1"/>
  <c r="X123" i="1"/>
  <c r="W123" i="1"/>
  <c r="V123" i="1"/>
  <c r="U123" i="1"/>
  <c r="T123" i="1"/>
  <c r="S123" i="1"/>
  <c r="R123" i="1"/>
  <c r="P123" i="1"/>
  <c r="O123" i="1"/>
  <c r="AB108" i="1"/>
  <c r="AA108" i="1"/>
  <c r="Z108" i="1"/>
  <c r="Y108" i="1"/>
  <c r="X108" i="1"/>
  <c r="W108" i="1"/>
  <c r="V108" i="1"/>
  <c r="U108" i="1"/>
  <c r="T108" i="1"/>
  <c r="S108" i="1"/>
  <c r="R108" i="1"/>
  <c r="Q108" i="1"/>
  <c r="P108" i="1"/>
  <c r="O108" i="1"/>
  <c r="N108" i="1"/>
  <c r="AB101" i="1"/>
  <c r="AA101" i="1"/>
  <c r="Z101" i="1"/>
  <c r="Y101" i="1"/>
  <c r="X101" i="1"/>
  <c r="W101" i="1"/>
  <c r="V101" i="1"/>
  <c r="U101" i="1"/>
  <c r="T101" i="1"/>
  <c r="S101" i="1"/>
  <c r="R101" i="1"/>
  <c r="Q101" i="1"/>
  <c r="P101" i="1"/>
  <c r="O101" i="1"/>
  <c r="N101" i="1"/>
  <c r="AB90" i="1"/>
  <c r="AA90" i="1"/>
  <c r="Z90" i="1"/>
  <c r="Y90" i="1"/>
  <c r="X90" i="1"/>
  <c r="W90" i="1"/>
  <c r="V90" i="1"/>
  <c r="U90" i="1"/>
  <c r="T90" i="1"/>
  <c r="S90" i="1"/>
  <c r="R90" i="1"/>
  <c r="Q90" i="1"/>
  <c r="P90" i="1"/>
  <c r="O90" i="1"/>
  <c r="N90" i="1"/>
  <c r="AB82" i="1"/>
  <c r="AA82" i="1"/>
  <c r="Z82" i="1"/>
  <c r="Y82" i="1"/>
  <c r="X82" i="1"/>
  <c r="W82" i="1"/>
  <c r="V82" i="1"/>
  <c r="U82" i="1"/>
  <c r="T82" i="1"/>
  <c r="S82" i="1"/>
  <c r="R82" i="1"/>
  <c r="Q82" i="1"/>
  <c r="P82" i="1"/>
  <c r="O82" i="1"/>
  <c r="N82" i="1"/>
  <c r="AB78" i="1"/>
  <c r="AA78" i="1"/>
  <c r="Z78" i="1"/>
  <c r="Y78" i="1"/>
  <c r="X78" i="1"/>
  <c r="W78" i="1"/>
  <c r="V78" i="1"/>
  <c r="U78" i="1"/>
  <c r="T78" i="1"/>
  <c r="S78" i="1"/>
  <c r="R78" i="1"/>
  <c r="Q78" i="1"/>
  <c r="P78" i="1"/>
  <c r="O78" i="1"/>
  <c r="AB55" i="1"/>
  <c r="AA55" i="1"/>
  <c r="Z55" i="1"/>
  <c r="Y55" i="1"/>
  <c r="X55" i="1"/>
  <c r="W55" i="1"/>
  <c r="V55" i="1"/>
  <c r="U55" i="1"/>
  <c r="T55" i="1"/>
  <c r="S55" i="1"/>
  <c r="R55" i="1"/>
  <c r="Q55" i="1"/>
  <c r="P55" i="1"/>
  <c r="O55" i="1"/>
  <c r="N55" i="1"/>
  <c r="AB50" i="1"/>
  <c r="AA50" i="1"/>
  <c r="Z50" i="1"/>
  <c r="Y50" i="1"/>
  <c r="X50" i="1"/>
  <c r="W50" i="1"/>
  <c r="V50" i="1"/>
  <c r="U50" i="1"/>
  <c r="T50" i="1"/>
  <c r="S50" i="1"/>
  <c r="R50" i="1"/>
  <c r="Q50" i="1"/>
  <c r="P50" i="1"/>
  <c r="O50" i="1"/>
  <c r="N50" i="1"/>
  <c r="AB47" i="1"/>
  <c r="AA47" i="1"/>
  <c r="Z47" i="1"/>
  <c r="Y47" i="1"/>
  <c r="X47" i="1"/>
  <c r="W47" i="1"/>
  <c r="V47" i="1"/>
  <c r="U47" i="1"/>
  <c r="T47" i="1"/>
  <c r="S47" i="1"/>
  <c r="R47" i="1"/>
  <c r="Q47" i="1"/>
  <c r="P47" i="1"/>
  <c r="O47" i="1"/>
  <c r="N47" i="1"/>
  <c r="AB43" i="1"/>
  <c r="AA43" i="1"/>
  <c r="Z43" i="1"/>
  <c r="Y43" i="1"/>
  <c r="X43" i="1"/>
  <c r="W43" i="1"/>
  <c r="V43" i="1"/>
  <c r="U43" i="1"/>
  <c r="T43" i="1"/>
  <c r="S43" i="1"/>
  <c r="R43" i="1"/>
  <c r="Q43" i="1"/>
  <c r="P43" i="1"/>
  <c r="O43" i="1"/>
  <c r="N43" i="1"/>
  <c r="AB42" i="1"/>
  <c r="AA42" i="1"/>
  <c r="Z42" i="1"/>
  <c r="Y42" i="1"/>
  <c r="X42" i="1"/>
  <c r="W42" i="1"/>
  <c r="V42" i="1"/>
  <c r="U42" i="1"/>
  <c r="T42" i="1"/>
  <c r="S42" i="1"/>
  <c r="R42" i="1"/>
  <c r="Q42" i="1"/>
  <c r="P42" i="1"/>
  <c r="O42" i="1"/>
  <c r="N42" i="1"/>
  <c r="AB35" i="1"/>
  <c r="AA35" i="1"/>
  <c r="Z35" i="1"/>
  <c r="Y35" i="1"/>
  <c r="X35" i="1"/>
  <c r="W35" i="1"/>
  <c r="V35" i="1"/>
  <c r="U35" i="1"/>
  <c r="T35" i="1"/>
  <c r="S35" i="1"/>
  <c r="R35" i="1"/>
  <c r="Q35" i="1"/>
  <c r="P35" i="1"/>
  <c r="O35" i="1"/>
  <c r="N35" i="1"/>
  <c r="AB33" i="1"/>
  <c r="AA33" i="1"/>
  <c r="Z33" i="1"/>
  <c r="Y33" i="1"/>
  <c r="X33" i="1"/>
  <c r="W33" i="1"/>
  <c r="V33" i="1"/>
  <c r="U33" i="1"/>
  <c r="T33" i="1"/>
  <c r="S33" i="1"/>
  <c r="R33" i="1"/>
  <c r="Q33" i="1"/>
  <c r="P33" i="1"/>
  <c r="O33" i="1"/>
  <c r="N33" i="1"/>
  <c r="AB26" i="1"/>
  <c r="AA26" i="1"/>
  <c r="Z26" i="1"/>
  <c r="Y26" i="1"/>
  <c r="X26" i="1"/>
  <c r="W26" i="1"/>
  <c r="V26" i="1"/>
  <c r="U26" i="1"/>
  <c r="T26" i="1"/>
  <c r="S26" i="1"/>
  <c r="R26" i="1"/>
  <c r="Q26" i="1"/>
  <c r="P26" i="1"/>
  <c r="O26" i="1"/>
  <c r="N26" i="1"/>
  <c r="AB25" i="1"/>
  <c r="AA25" i="1"/>
  <c r="Z25" i="1"/>
  <c r="Y25" i="1"/>
  <c r="X25" i="1"/>
  <c r="W25" i="1"/>
  <c r="V25" i="1"/>
  <c r="U25" i="1"/>
  <c r="S25" i="1"/>
  <c r="R25" i="1"/>
  <c r="P25" i="1"/>
  <c r="O25" i="1"/>
  <c r="N25" i="1"/>
  <c r="AB24" i="1"/>
  <c r="AA24" i="1"/>
  <c r="Z24" i="1"/>
  <c r="Y24" i="1"/>
  <c r="X24" i="1"/>
  <c r="W24" i="1"/>
  <c r="V24" i="1"/>
  <c r="U24" i="1"/>
  <c r="T24" i="1"/>
  <c r="S24" i="1"/>
  <c r="R24" i="1"/>
  <c r="Q24" i="1"/>
  <c r="P24" i="1"/>
  <c r="O24" i="1"/>
  <c r="N24" i="1"/>
  <c r="AB23" i="1"/>
  <c r="AA23" i="1"/>
  <c r="Z23" i="1"/>
  <c r="Y23" i="1"/>
  <c r="X23" i="1"/>
  <c r="W23" i="1"/>
  <c r="V23" i="1"/>
  <c r="U23" i="1"/>
  <c r="T23" i="1"/>
  <c r="S23" i="1"/>
  <c r="R23" i="1"/>
  <c r="Q23" i="1"/>
  <c r="P23" i="1"/>
  <c r="O23" i="1"/>
  <c r="N23" i="1"/>
  <c r="AB22" i="1"/>
  <c r="AA22" i="1"/>
  <c r="Z22" i="1"/>
  <c r="Y22" i="1"/>
  <c r="X22" i="1"/>
  <c r="W22" i="1"/>
  <c r="V22" i="1"/>
  <c r="U22" i="1"/>
  <c r="T22" i="1"/>
  <c r="S22" i="1"/>
  <c r="R22" i="1"/>
  <c r="Q22" i="1"/>
  <c r="P22" i="1"/>
  <c r="O22" i="1"/>
  <c r="N22" i="1"/>
  <c r="AB19" i="1"/>
  <c r="AA19" i="1"/>
  <c r="Z19" i="1"/>
  <c r="Y19" i="1"/>
  <c r="X19" i="1"/>
  <c r="W19" i="1"/>
  <c r="V19" i="1"/>
  <c r="U19" i="1"/>
  <c r="T19" i="1"/>
  <c r="S19" i="1"/>
  <c r="R19" i="1"/>
  <c r="Q19" i="1"/>
  <c r="P19" i="1"/>
  <c r="O19" i="1"/>
  <c r="N19" i="1"/>
  <c r="AB18" i="1"/>
  <c r="AA18" i="1"/>
  <c r="Z18" i="1"/>
  <c r="Y18" i="1"/>
  <c r="X18" i="1"/>
  <c r="W18" i="1"/>
  <c r="V18" i="1"/>
  <c r="U18" i="1"/>
  <c r="T18" i="1"/>
  <c r="S18" i="1"/>
  <c r="R18" i="1"/>
  <c r="Q18" i="1"/>
  <c r="P18" i="1"/>
  <c r="O18" i="1"/>
  <c r="N18" i="1"/>
  <c r="AB15" i="1"/>
  <c r="AA15" i="1"/>
  <c r="Z15" i="1"/>
  <c r="Y15" i="1"/>
  <c r="X15" i="1"/>
  <c r="W15" i="1"/>
  <c r="V15" i="1"/>
  <c r="U15" i="1"/>
  <c r="T15" i="1"/>
  <c r="S15" i="1"/>
  <c r="R15" i="1"/>
  <c r="P15" i="1"/>
  <c r="O15" i="1"/>
  <c r="N15" i="1"/>
  <c r="AB14" i="1"/>
  <c r="AA14" i="1"/>
  <c r="Z14" i="1"/>
  <c r="Y14" i="1"/>
  <c r="X14" i="1"/>
  <c r="W14" i="1"/>
  <c r="V14" i="1"/>
  <c r="U14" i="1"/>
  <c r="T14" i="1"/>
  <c r="S14" i="1"/>
  <c r="R14" i="1"/>
  <c r="Q14" i="1"/>
  <c r="P14" i="1"/>
  <c r="O14" i="1"/>
  <c r="N14" i="1"/>
  <c r="AB13" i="1"/>
  <c r="AA13" i="1"/>
  <c r="Z13" i="1"/>
  <c r="Y13" i="1"/>
  <c r="X13" i="1"/>
  <c r="W13" i="1"/>
  <c r="V13" i="1"/>
  <c r="U13" i="1"/>
  <c r="T13" i="1"/>
  <c r="S13" i="1"/>
  <c r="R13" i="1"/>
  <c r="Q13" i="1"/>
  <c r="P13" i="1"/>
  <c r="O13" i="1"/>
  <c r="N13" i="1"/>
  <c r="AB8" i="1"/>
  <c r="AA8" i="1"/>
  <c r="Z8" i="1"/>
  <c r="Y8" i="1"/>
  <c r="X8" i="1"/>
  <c r="W8" i="1"/>
  <c r="V8" i="1"/>
  <c r="U8" i="1"/>
  <c r="T8" i="1"/>
  <c r="S8" i="1"/>
  <c r="R8" i="1"/>
  <c r="Q8" i="1"/>
  <c r="P8" i="1"/>
  <c r="O8" i="1"/>
  <c r="N8" i="1"/>
  <c r="AB7" i="1"/>
  <c r="AA7" i="1"/>
  <c r="Z7" i="1"/>
  <c r="Y7" i="1"/>
  <c r="X7" i="1"/>
  <c r="W7" i="1"/>
  <c r="V7" i="1"/>
  <c r="U7" i="1"/>
  <c r="T7" i="1"/>
  <c r="S7" i="1"/>
  <c r="R7" i="1"/>
  <c r="Q7" i="1"/>
  <c r="P7" i="1"/>
  <c r="O7" i="1"/>
  <c r="N7" i="1"/>
  <c r="AB5" i="1"/>
  <c r="AA5" i="1"/>
  <c r="Z5" i="1"/>
  <c r="Y5" i="1"/>
  <c r="X5" i="1"/>
  <c r="W5" i="1"/>
  <c r="V5" i="1"/>
  <c r="U5" i="1"/>
  <c r="T5" i="1"/>
  <c r="S5" i="1"/>
  <c r="R5" i="1"/>
  <c r="Q5" i="1"/>
  <c r="P5" i="1"/>
  <c r="O5" i="1"/>
  <c r="N5" i="1"/>
  <c r="AB4" i="1"/>
  <c r="AA4" i="1"/>
  <c r="Z4" i="1"/>
  <c r="Y4" i="1"/>
  <c r="X4" i="1"/>
  <c r="W4" i="1"/>
  <c r="V4" i="1"/>
  <c r="U4" i="1"/>
  <c r="T4" i="1"/>
  <c r="S4" i="1"/>
  <c r="R4" i="1"/>
  <c r="Q4" i="1"/>
  <c r="P4" i="1"/>
  <c r="O4" i="1"/>
  <c r="N4" i="1"/>
  <c r="AB3" i="1"/>
  <c r="AA3" i="1"/>
  <c r="Z3" i="1"/>
  <c r="Y3" i="1"/>
  <c r="X3" i="1"/>
  <c r="W3" i="1"/>
  <c r="V3" i="1"/>
  <c r="U3" i="1"/>
  <c r="S3" i="1"/>
  <c r="R3" i="1"/>
  <c r="Q3" i="1"/>
  <c r="P3" i="1"/>
  <c r="O3" i="1"/>
  <c r="N3" i="1"/>
</calcChain>
</file>

<file path=xl/sharedStrings.xml><?xml version="1.0" encoding="utf-8"?>
<sst xmlns="http://schemas.openxmlformats.org/spreadsheetml/2006/main" count="20033" uniqueCount="3839">
  <si>
    <t>AU</t>
  </si>
  <si>
    <t>TI</t>
  </si>
  <si>
    <t>DI</t>
  </si>
  <si>
    <t>PY</t>
  </si>
  <si>
    <t>TC</t>
  </si>
  <si>
    <t>UT</t>
  </si>
  <si>
    <t>DOI Base</t>
  </si>
  <si>
    <t>Matt or Kyle?</t>
  </si>
  <si>
    <t>DOI Link</t>
  </si>
  <si>
    <t>Title</t>
  </si>
  <si>
    <t>Authors</t>
  </si>
  <si>
    <t>Total Citations</t>
  </si>
  <si>
    <t>citations/year</t>
  </si>
  <si>
    <t>Summary</t>
  </si>
  <si>
    <t>Exerpts of Impact Language</t>
  </si>
  <si>
    <t>Other Notes</t>
  </si>
  <si>
    <t>Climate Effect</t>
  </si>
  <si>
    <t>Climate Effect 2</t>
  </si>
  <si>
    <t>Climate Impact Type</t>
  </si>
  <si>
    <t>Climate Impact</t>
  </si>
  <si>
    <t>Mitigation/Polution</t>
  </si>
  <si>
    <t>Adaptation</t>
  </si>
  <si>
    <t>Perceptions</t>
  </si>
  <si>
    <t>Projection Horizon</t>
  </si>
  <si>
    <t>Historic?</t>
  </si>
  <si>
    <t>Area</t>
  </si>
  <si>
    <t>Review</t>
  </si>
  <si>
    <t>...25</t>
  </si>
  <si>
    <t xml:space="preserve">sample(c("Matt", "Kyle"), nrow(recs_search_4peryear), replace = TRUE, </t>
  </si>
  <si>
    <t>Alae-Carew, Carmelia; Green, Rosemary; Stewart, Cristina; Cook, Brian; Dangour, Alan D.; Scheelbeek, Pauline F. D.</t>
  </si>
  <si>
    <t>The role of plant-based alternative foods in sustainable and healthy food systems: Consumption trends in the UK</t>
  </si>
  <si>
    <t>10.1016/j.scitotenv.2021.151041</t>
  </si>
  <si>
    <t>WOS:000740228500005</t>
  </si>
  <si>
    <t>NA</t>
  </si>
  <si>
    <t>N/A</t>
  </si>
  <si>
    <t>Deals with plant based diets. "individuals aged 1.5 years"</t>
  </si>
  <si>
    <t>Matt</t>
  </si>
  <si>
    <t>Wang, Yifan; Xiao, Siyao; Zhang, Yuhan; Chang, Howard; V. Martin, Randall; Van Donkelaar, Aaron; Gaskins, Audrey; Liu, Yang; Liu, Pengfei; Shi, Liuhua</t>
  </si>
  <si>
    <t>Long-term exposure to PM2.5 major components and mortality in the southeastern United States</t>
  </si>
  <si>
    <t>10.1016/j.envint.2021.106969</t>
  </si>
  <si>
    <t>WOS:000717930500003</t>
  </si>
  <si>
    <t>Kyle</t>
  </si>
  <si>
    <t>Roehr, Susanne; Rodriguez, Francisca S.; Siemensmeyer, Rosa; Mueller, Felix; Romero-Ortuno, Roman; Riedel-Heller, Steffi G.</t>
  </si>
  <si>
    <t>How can urban environments support dementia risk reduction? A qualitative study</t>
  </si>
  <si>
    <t>10.1002/gps.5626</t>
  </si>
  <si>
    <t>WOS:000703658300001</t>
  </si>
  <si>
    <t>Liu, Yansui; Zhou, Yang</t>
  </si>
  <si>
    <t>Reflections on China's food security and land use policy under rapid urbanization</t>
  </si>
  <si>
    <t>10.1016/j.landusepol.2021.105699</t>
  </si>
  <si>
    <t>WOS:000702735300005</t>
  </si>
  <si>
    <t>Guo, Chao; Ye, Chengjin; Ding, Yi; Wang, Peng</t>
  </si>
  <si>
    <t>A Multi-State Model for Transmission System Resilience Enhancement Against Short-Circuit Faults Caused by Extreme Weather Events</t>
  </si>
  <si>
    <t>10.1109/TPWRD.2020.3043938</t>
  </si>
  <si>
    <t>WOS:000678351700048</t>
  </si>
  <si>
    <t>Deals with electrical grids. "aging of equipment"</t>
  </si>
  <si>
    <t>Hansen, Teis</t>
  </si>
  <si>
    <t>The foundational economy and regional development</t>
  </si>
  <si>
    <t>10.1080/00343404.2021.1939860</t>
  </si>
  <si>
    <t>WOS:000671465000001</t>
  </si>
  <si>
    <t>Gu, Danan; Andreev, Kirill; Dupre, Matthew E.</t>
  </si>
  <si>
    <t>Major Trends in Population Growth Around the World</t>
  </si>
  <si>
    <t>10.46234/ccdcw2021.160</t>
  </si>
  <si>
    <t>WOS:000672675800004</t>
  </si>
  <si>
    <t>Rapin, W.; Dromart, G.; Rubin, D.; Le Deit, L.; Mangold, N.; Edgar, L. A.; Gasnault, O.; Herkenhoff, K.; Le Mouelic, S.; Anderson, R. B.; Maurice, S.; Fox, V; Ehlmann, B. L.; Dickson, J. L.; Wiens, R. C.</t>
  </si>
  <si>
    <t>Alternating wet and dry depositional environments recorded in the stratigraphy of Mount Sharp at Gale crater, Mars</t>
  </si>
  <si>
    <t>10.1130/G48519.1</t>
  </si>
  <si>
    <t>WOS:000675396700016</t>
  </si>
  <si>
    <t>Deals with Mars. "Hesperian-aged stratigraphy"</t>
  </si>
  <si>
    <t>Senf, Cornelius; Sebald, Julius; Seidl, Rupert</t>
  </si>
  <si>
    <t>Increasing canopy mortality affects the future demographic structure of Europe's forests</t>
  </si>
  <si>
    <t>10.1016/j.oneear.2021.04.008</t>
  </si>
  <si>
    <t>WOS:000655035700021</t>
  </si>
  <si>
    <t>Deals with forests. "aging trend of Europe's forests"</t>
  </si>
  <si>
    <t>Calleja-Agius, Jean; England, Kathleen; Calleja, Neville</t>
  </si>
  <si>
    <t>The effect of global warming on mortality</t>
  </si>
  <si>
    <t>10.1016/j.earlhumdev.2020.105222</t>
  </si>
  <si>
    <t>WOS:000634520300012</t>
  </si>
  <si>
    <t>Review: Climate Change and mortality, food security, temperature,</t>
  </si>
  <si>
    <t>Temperature</t>
  </si>
  <si>
    <t>No</t>
  </si>
  <si>
    <t>Global</t>
  </si>
  <si>
    <t>Yes</t>
  </si>
  <si>
    <t>Hughes, William; Zhang, Wei; Bagtzoglou, Amvrossios C.; Wanik, David; Pensado, Osvaldo; Yuan, Hao; Zhang, Jintao</t>
  </si>
  <si>
    <t>Damage modeling framework for resilience hardening strategy for overhead power distribution systems</t>
  </si>
  <si>
    <t>10.1016/j.ress.2020.107367</t>
  </si>
  <si>
    <t>WOS:000606682100039</t>
  </si>
  <si>
    <t>Deals with infrastructure. "aging infrastructure"</t>
  </si>
  <si>
    <t>Marazziti, Donatella; Cianconi, Paolo; Mucci, Federico; Foresi, Lara; Chiarantini, Ilaria; Della Vecchia, Alessandra</t>
  </si>
  <si>
    <t>Climate change, environment pollution, COVID-19 pandemic and mental health</t>
  </si>
  <si>
    <t>10.1016/j.scitotenv.2021.145182</t>
  </si>
  <si>
    <t>WOS:000635207100050</t>
  </si>
  <si>
    <t>Tong, Ran; Zhou, Benzhi; Jiang, Lina; Ge, Xiaogai; Cao, Yonghui</t>
  </si>
  <si>
    <t>Spatial patterns of leaf carbon, nitrogen, and phosphorus stoichiometry and nutrient resorption in Chinese fir across subtropical China</t>
  </si>
  <si>
    <t>10.1016/j.catena.2021.105221</t>
  </si>
  <si>
    <t>WOS:000631043700034</t>
  </si>
  <si>
    <t>Wondmagegn, Berhanu Y.; Xiang, Jianjun; Dear, Keith; Williams, Susan; Hansen, Alana; Pisaniello, Dino; Nitschke, Monika; Nairn, John; Scalley, Ben; Xiao, Alex; Jian, Le; Tong, Michael; Bambrick, Hilary; Karnon, Jonathan; Bi, Peng</t>
  </si>
  <si>
    <t>Increasing impacts of temperature on hospital admissions, length of stay, and related healthcare costs in the context of climate change in Adelaide, South Australia</t>
  </si>
  <si>
    <t>10.1016/j.scitotenv.2021.145656</t>
  </si>
  <si>
    <t>WOS:000635207100124</t>
  </si>
  <si>
    <t>Ruuhela, Reija; Votsis, Athanasios; Kukkonen, Jaakko; Jylha, Kirsti; Kankaanpaa, Susanna; Perrels, Adriaan</t>
  </si>
  <si>
    <t>Temperature-Related Mortality in Helsinki Compared to Its Surrounding Region Over Two Decades, with Special Emphasis on Intensive Heatwaves</t>
  </si>
  <si>
    <t>10.3390/atmos12010046</t>
  </si>
  <si>
    <t>WOS:000609747400001</t>
  </si>
  <si>
    <t>Temperature and Mortality</t>
  </si>
  <si>
    <t>heat</t>
  </si>
  <si>
    <t>sensitivity, vulnerability</t>
  </si>
  <si>
    <t>mortality</t>
  </si>
  <si>
    <t>2000-2018</t>
  </si>
  <si>
    <t>Finland</t>
  </si>
  <si>
    <t>Krisans, Oskars; Matisons, Roberts; Kitenberga, Mara; Donis, Janis; Rust, Steffen; Elferts, Didzis; Jansons, Aris</t>
  </si>
  <si>
    <t>Wind Resistance of Eastern Baltic Silver Birch (Betula pendula Roth.) Suggests Its Suitability for Periodically Waterlogged Sites</t>
  </si>
  <si>
    <t>10.3390/f12010021</t>
  </si>
  <si>
    <t>WOS:000610209200001</t>
  </si>
  <si>
    <t>Deals with trees. "mid-aged silver birches "</t>
  </si>
  <si>
    <t>Pretzsch, Hans</t>
  </si>
  <si>
    <t>The course of tree growth. Theory and reality</t>
  </si>
  <si>
    <t>10.1016/j.foreco.2020.118508</t>
  </si>
  <si>
    <t>WOS:000585785200007</t>
  </si>
  <si>
    <t>Wong, Tony H. F.; Rogers, Briony C.; Brown, Rebekah R.</t>
  </si>
  <si>
    <t>Transforming Cities through Water-Sensitive Principles and Practices</t>
  </si>
  <si>
    <t>10.1016/j.oneear.2020.09.012</t>
  </si>
  <si>
    <t>WOS:000646423500013</t>
  </si>
  <si>
    <t>Chen, Chien-fei; de Rubens, Gerardo Zarazua; Xu, Xiaojing; Li, Jiayi</t>
  </si>
  <si>
    <t>Coronavirus comes home? Energy use, home energy management, and the social-psychological factors of COVID-19</t>
  </si>
  <si>
    <t>10.1016/j.erss.2020.101688</t>
  </si>
  <si>
    <t>WOS:000566527300001</t>
  </si>
  <si>
    <t>http://dx.doi.org/</t>
  </si>
  <si>
    <t>http://dx.doi.org/10.1016/j.erss.2020.101688</t>
  </si>
  <si>
    <t>Chen, CF; de Rubens, GZ; Xu, XJ; Li, JY</t>
  </si>
  <si>
    <t>Pecchi, Matteo; Marchi, Maurizio; Moriondo, Marco; Forzieri, Giovanni; Ammoniaci, Marco; Bernetti, Iacopo; Bindi, Marco; Chirici, Gherardo</t>
  </si>
  <si>
    <t>Potential Impact of Climate Change on the Forest Coverage and the Spatial Distribution of 19 Key Forest Tree Species in Italy under RCP4.5 IPCC Trajectory for 2050s</t>
  </si>
  <si>
    <t>10.3390/f11090934</t>
  </si>
  <si>
    <t>WOS:000580867000001</t>
  </si>
  <si>
    <t>Deals with forests. "even-aged planted forests"</t>
  </si>
  <si>
    <t>Chen, Die; Wei, Wei; Daryanto, Stefani; Tarolli, Paolo</t>
  </si>
  <si>
    <t>Does terracing enhance soil organic carbon sequestration? A national-scale data analysis in China</t>
  </si>
  <si>
    <t>10.1016/j.scitotenv.2020.137751</t>
  </si>
  <si>
    <t>WOS:000535468300007</t>
  </si>
  <si>
    <t>Zheng, Guangjie; Sedlacek, Arthur J.; Aiken, Allison C.; Feng, Yan; Watson, Thomas B.; Raveh-Rubin, Shira; Uin, Janek; Lewis, Ernie R.; Wang, Jian</t>
  </si>
  <si>
    <t>Long-range transported North American wildfire aerosols observed in marine boundary layer of eastern North Atlantic</t>
  </si>
  <si>
    <t>10.1016/j.envint.2020.105680</t>
  </si>
  <si>
    <t>WOS:000544887000011</t>
  </si>
  <si>
    <t>Ziegler, Michael; Wegmann-Herr, Pascal; Schmarr, Hans-Georg; Goek, Recep; Winterhalter, Peter; Fischer, Ulrich</t>
  </si>
  <si>
    <t>Impact of Rootstock, Clonal Selection, and Berry Size of Vitis vinifera sp. Riesling on the Formation of TDN, Vitispiranes, and Other Volatile Compounds</t>
  </si>
  <si>
    <t>10.1021/acs.jafc.0c00049</t>
  </si>
  <si>
    <t>WOS:000526399200015</t>
  </si>
  <si>
    <t>Shi, Wanying; Sun, Qinghua; Du, Peng; Tang, Song; Chen, Chen; Sun, Zhiying; Wang, Jiaonan; Li, Tiantian; Shi, Xiaoming</t>
  </si>
  <si>
    <t>Modification Effects of Temperature on the Ozone-Mortality Relationship: A Nationwide Multicounty Study in China</t>
  </si>
  <si>
    <t>10.1021/acs.est.9b05978</t>
  </si>
  <si>
    <t>WOS:000518235100032</t>
  </si>
  <si>
    <t>Schrecongost, Alyse; Pedi, Danielle; Rosenboom, Jan Willem; Shrestha, Roshan; Ban, Radu</t>
  </si>
  <si>
    <t>Citywide Inclusive Sanitation: A Public Service Approach for Reaching the Urban Sanitation SDGs</t>
  </si>
  <si>
    <t>10.3389/fenvs.2020.00019</t>
  </si>
  <si>
    <t>WOS:000525060900001</t>
  </si>
  <si>
    <t>Clark, Helen; Coll-Seck, Awa Marie; Banerjee, Anshu; Peterson, Stefan; Dalglish, Sarah L.; Ameratunga, Shanthi; Balabanova, Dina; Bhan, Maharaj Kishan; Bhutta, Zulfiqar A.; Borrazzo, John; Claeson, Mariam; Doherty, Tanya; El-Jardali, Fadi; George, Asha S.; Gichaga, Angela; Gram, Lu; Hipgrave, David B.; Kwamie, Aku; Meng, Qingyue; Mercer, Raul; Narain, Sunita; Nsungwa-Sabiiti, Jesca; Olumide, Adesola O.; Osrin, David; Powell-Jackson, Timothy; Rasanathan, Kumanan; Rasul, Imran; Reid, Papaarangi; Requejo, Jennifer; Rohde, Sarah S.; Rollins, Nigel; Romedenne, Magali; Sachdev, Harshpal Singh; Saleh, Rana; Shawar, Yusra R.; Shiffman, Jeremy; Simon, Jonathon; Sly, Peter D.; Stenberg, Karin; Tomlinson, Mark; Ved, Rajani R.; Costello, Anthony</t>
  </si>
  <si>
    <t>future for the world's children? A WHO-UNICEF-Lancet Commission</t>
  </si>
  <si>
    <t>10.1016/S0140-6736(19)32540-1</t>
  </si>
  <si>
    <t>WOS:000514849400031</t>
  </si>
  <si>
    <t>http://dx.doi.org/10.1016/S0140-6736(19)32540-1</t>
  </si>
  <si>
    <t>Clark, H; Coll-Seck, AM; Banerjee, A; Peterson, S; Dalglish, SL; Ameratunga, S; Balabanova, D; Bhan, MK; Bhutta, ZA; Borrazzo, J; Claeson, M; Doherty, T; El-Jardali, F; George, AS; Gichaga, A; Gram, L; Hipgrave, DB; Kwamie, A; Meng, QY; Mercer, R; Narain, S; Nsungwa-Sabiiti, J; Olumide, AO; Osrin, D; Powell-Jackson, T; Rasanathan, K; Rasul, I; Reid, P; Requejo, J; Rohde, SS; Rollins, N; Romedenne, M; Sachdev, HS; Saleh, R; Shawar, YR; Shiffman, J; Simon, J; Sly, PD; Stenberg, K; Tomlinson, M; Ved, RR; Costello, A</t>
  </si>
  <si>
    <t>Zhou, Yang; Li, Yurui; Liu, Yansui</t>
  </si>
  <si>
    <t>The nexus between regional eco-environmental degradation and rural impoverishment in China</t>
  </si>
  <si>
    <t>10.1016/j.habitatint.2019.102086</t>
  </si>
  <si>
    <t>WOS:000517850000008</t>
  </si>
  <si>
    <t>Does not deal with climate change</t>
  </si>
  <si>
    <t>Deng, Jixiang; Hu, Xingxing; Xiao, Changchun; Xu, Shanshan; Gao, Xing; Ma, Yubo; Yang, Jiajia; Wu, Meng; Liu, Xuxiang; Ni, Jindong; Pan, Faming</t>
  </si>
  <si>
    <t>Ambient temperature and non-accidental mortality: a time series study</t>
  </si>
  <si>
    <t>10.1007/s11356-019-07015-8</t>
  </si>
  <si>
    <t>WOS:000519703100056</t>
  </si>
  <si>
    <t>Temperature and mortality</t>
  </si>
  <si>
    <t>temperature</t>
  </si>
  <si>
    <t>2014-2017</t>
  </si>
  <si>
    <t>China</t>
  </si>
  <si>
    <t>Henschel, Jonas; Horsthemke, Fabian; Stenzel, Yannick Philipp; Evertz, Marco; Girod, Sabrina; Luerenbaum, Constantin; Koesters, Kristina; Wiemers-Meyer, Simon; Winter, Martin; Nowak, Sascha</t>
  </si>
  <si>
    <t>Lithium ion battery electrolyte degradation of field-tested electric vehicle battery cells - A comprehensive analytical study</t>
  </si>
  <si>
    <t>10.1016/j.jpowsour.2019.227370</t>
  </si>
  <si>
    <t>WOS:000503322300003</t>
  </si>
  <si>
    <t>http://dx.doi.org/10.1016/j.jpowsour.2019.227370</t>
  </si>
  <si>
    <t>Henschel, J; Horsthemke, F; Stenzel, YP; Evertz, M; Girod, S; Lurenbaum, C; Kosters, K; Wiemers-Meyer, S; Winter, M; Nowak, S</t>
  </si>
  <si>
    <t>Diaz-Yanez, O.; Pukkala, T.; Packalen, P.; Peltola, H.</t>
  </si>
  <si>
    <t>Multifunctional comparison of different management strategies in boreal forests</t>
  </si>
  <si>
    <t>10.1093/forestry/cpz053</t>
  </si>
  <si>
    <t>WOS:000518529600006</t>
  </si>
  <si>
    <t>Deals with forests. "any-aged forestry"</t>
  </si>
  <si>
    <t>Arriagada, Nicolas Borchers; Bowman, David M. J. S.; Palmer, Andrew J.; Johnston, Fay H.</t>
  </si>
  <si>
    <t>Climate Change, Wildfires, Heatwaves and Health Impacts in Australia</t>
  </si>
  <si>
    <t>10.1007/978-3-030-23773-8_8</t>
  </si>
  <si>
    <t>WOS:000572050900010</t>
  </si>
  <si>
    <t>http://dx.doi.org/10.1007/978-3-030-23773-8_8</t>
  </si>
  <si>
    <t>Arriagada, NB; Bowman, DMJS; Palmer, AJ; Johnston, FH</t>
  </si>
  <si>
    <t>Review: Temperature, Wildfires, Mortality</t>
  </si>
  <si>
    <t>Australia</t>
  </si>
  <si>
    <t>Devarajan, Raji; Prabhakaran, Dorairaj; Goenka, Shifalika</t>
  </si>
  <si>
    <t>Built environment for physical activity-An urban barometer, surveillance, and monitoring</t>
  </si>
  <si>
    <t>10.1111/obr.12938</t>
  </si>
  <si>
    <t>WOS:000563799700006</t>
  </si>
  <si>
    <t>Seebauer, Sebastian; Winkler, Claudia</t>
  </si>
  <si>
    <t>Should I stay or should I go? Factors in household decisions for or against relocation from a flood risk area</t>
  </si>
  <si>
    <t>10.1016/j.gloenvcha.2019.102018</t>
  </si>
  <si>
    <t>WOS:000515200100008</t>
  </si>
  <si>
    <t>http://dx.doi.org/10.1016/j.gloenvcha.2019.102018</t>
  </si>
  <si>
    <t>Seebauer, S; Winkler, C</t>
  </si>
  <si>
    <t>Age effect on decision to migrate in a voluntary home buyout program in Australia. Table 3 is particularly relevant here.</t>
  </si>
  <si>
    <t>Flooding</t>
  </si>
  <si>
    <t>adaptation</t>
  </si>
  <si>
    <t>migration</t>
  </si>
  <si>
    <t>Kouser, Shahzad; Subhan, Abdul; Abedullah</t>
  </si>
  <si>
    <t>Uncovering Pakistan's Environmental Risks and Remedies under the China-Pakistan Economic Corridor</t>
  </si>
  <si>
    <t>10.1007/s11356-019-07428-5</t>
  </si>
  <si>
    <t>WOS:000504467400001</t>
  </si>
  <si>
    <t>Park, Sungha; Kario, Kazuomi; Chia, Yook-Chin; Turana, Yuda; Chen, Chen-Huan; Buranakitjaroen, Peera; Nailes, Jennifer; Hoshide, Satoshi; Siddique, Saulat; Sison, Jorge; Soenarta, Arieska Ann; Sogunuru, Guru Prasad; Tay, Jam Chin; Teo, Boon Wee; Zhang, Yu-Qing; Shin, Jinho; Van Minh, Huynh; Tomitani, Naoko; Kabutoya, Tomoyuki; Sukonthasarn, Apichard; Verma, Narsingh; Wang, Tzung-Dau; Wang, Ji-Guang; Park, Sungha; Kario, Kazuomi; Chia, Yook-Chin; Turana, Yuda; Chen, Chen-Huan; Buranakitjaroen, Peera; Nailes, Jennifer; Hoshide, Satoshi; Siddique, Saulat; Sison, Jorge; Soenarta, Arieska Ann; Sogunuru, Guru Prasad; Tay, Jam Chin; Teo, Boon Wee; Zhang, Yu-Qing; Shin, Jinho; Huynh Van Minh; Tomitani, Naoko; Kabutoya, Tomoyuki; Sukonthasarn, Apichard; Verma, Narsingh; Wang, Tzung-Dau; Wang, Ji-Guang; Park, Sungha; Kario, Kazuomi; Chia, Yook-Chin; Turana, Yuda; Chen, Chen-Huan; Buranakitjaroen, Peera; Nailes, Jennifer; Hoshide, Satoshi; Siddique, Saulat; Sison, Jorge; Soenarta, Arieska Ann; Sogunuru, Guru Prasad; Tay, Jam Chin; Teo, Boon Wee; Zhang, Yu-Qing; Shin, Jinho; Huynh Van Minh; Tomitani, Naoko; Kabutoya, Tomoyuki; Sukonthasarn, Apichard; Verma, Narsingh; Wang, Tzung-Dau; Wang, Ji-Guang</t>
  </si>
  <si>
    <t>The influence of the ambient temperature on blood pressure and how it will affect the epidemiology of hypertension in Asia</t>
  </si>
  <si>
    <t>10.1111/jch.13762</t>
  </si>
  <si>
    <t>WOS:000503103400001</t>
  </si>
  <si>
    <t>http://dx.doi.org/10.1111/jch.13762</t>
  </si>
  <si>
    <t>Park, S; Kario, K; Chia, YC; Turana, Y; Chen, CH; Buranakitjaroen, P; Nailes, J; Hoshide, S; Siddique, S; Sison, J; Soenarta, AA; Sogunuru, GP; Tay, JC; Teo, BW; Zhang, YQ; Shin, J; Van Minh, H; Tomitani, N; Kabutoya, T; Sukonthasarn, A; Verma, N; Wang, TD; Wang, JG; Park, S; Kario, K; Chia, YC; Turana, Y; Chen, CH; Buranakitjaroen, P; Nailes, J; Hoshide, S; Siddique, S; Sison, J; Soenarta, AA; Sogunuru, GP; Tay, JC; Teo, BW; Zhang, YQ; Shin, J; Minh, HV; Tomitani, N; Kabutoya, T; Sukonthasarn, A; Verma, N; Wang, TD; Wang, JG; Park, S; Kario, K; Chia, YC; Turana, Y; Chen, CH; Buranakitjaroen, P; Nailes, J; Hoshide, S; Siddique, S; Sison, J; Soenarta, AA; Sogunuru, GP; Tay, JC; Teo, BW; Zhang, YQ; Shin, J; Minh, HV; Tomitani, N; Kabutoya, T; Sukonthasarn, A; Verma, N; Wang, TD; Wang, JG</t>
  </si>
  <si>
    <t>Sauve, Drew; Divoky, George; Friesen, Vicki L.</t>
  </si>
  <si>
    <t>Phenotypic plasticity or evolutionary change? An examination of the phenological response of an arctic seabird to climate change</t>
  </si>
  <si>
    <t>10.1111/1365-2435.13406</t>
  </si>
  <si>
    <t>WOS:000494687800012</t>
  </si>
  <si>
    <t>Deals with seabirds. "Females advanced phenology at different rates as they aged but at similar rates in response to variation in snowmelt. Heritability of clutch initiation was negligible, and there was no evidence of evolution contributing to phenological changes."</t>
  </si>
  <si>
    <t>Lee, Jae Young; Kim, Ho; Gasparrini, Antonio; Armstrong, Ben; Bell, Michelle L.; Sera, Francesco; Lavigne, Eric; Abrutzky, Rosana; Tong, Shilu; Zanotti Stagliorio Coelho, Micheline de Sousa; Nascimento Saldiva, Paulo Hilario; Correa, Patricia Matus; Ortega, Nicolas Valdes; Kan, Haidong; Garcia, Samuel Osorio; Kysely, Jan; Urban, Ales; Orru, Hans; Indermitte, Ene; Jaakkola, Jouni J. K.; Ryti, Niilo R. I.; Pascal, Mathilde; Goodman, Patrick G.; Zeka, Ariana; Michelozzi, Paola; Scortichini, Matteo; Hashizume, Masahiro; Honda, Yasushi; Hurtado, Magali; Cruz, Julio; Seposo, Xerxes; Nunes, Baltazar; Teixeira, Joao Paulo; Tobias, Aurelio; Iniguez, Carmen; Forsberg, Bertil; Astrom, Christofer; Vicedo-Cabrera, Ana Maria; Ragettli, Martina S.; Guo, Yue-Liang Leon; Chen, Bing-Yu; Zanobetti, Antonella; Schwartz, Joel; Tran Ngoc Dang, Oal; Dung Do Van, Oal; Mayvaneh, Fetemeh; Overcenco, Ala; Li, Shanshan; Guo, Yuming</t>
  </si>
  <si>
    <t>Predicted temperature-increase-induced global health burden and its regional variability</t>
  </si>
  <si>
    <t>10.1016/j.envint.2019.105027</t>
  </si>
  <si>
    <t>WOS:000493550200079</t>
  </si>
  <si>
    <t>exposure, sensitivity</t>
  </si>
  <si>
    <t>Cheng, Jian; Xu, Zhiwei; Bambrick, Hilary; Prescott, Vanessa; Wang, Ning; Zhang, Yuzhou; Su, Hong; Tong, Shilu; Hu, Wenbiao</t>
  </si>
  <si>
    <t>Cardiorespiratory effects of heatwaves: A systematic review and meta-analysis of global epidemiological evidence</t>
  </si>
  <si>
    <t>10.1016/j.envres.2019.108610</t>
  </si>
  <si>
    <t>WOS:000484645500023</t>
  </si>
  <si>
    <t>http://dx.doi.org/10.1016/j.envres.2019.108610</t>
  </si>
  <si>
    <t>Cheng, J; Xu, ZW; Bambrick, H; Prescott, V; Wang, N; Zhang, YZ; Su, H; Tong, SL; Hu, WB</t>
  </si>
  <si>
    <t>Review. Heatwave on cardiorespirtory effects. Elderly are vulnerable.</t>
  </si>
  <si>
    <t>Yao, Xiong; Yu, Kunyong; Wang, Guangyu; Deng, Yangbo; Lai, Zhuangjie; Chen, Yan; Jiang, Yusen; Liu, Jian</t>
  </si>
  <si>
    <t>Effects of soil erosion and reforestation on soil respiration, organic carbon and nitrogen stocks in an eroded area of Southern China</t>
  </si>
  <si>
    <t>10.1016/j.scitotenv.2019.05.221</t>
  </si>
  <si>
    <t>WOS:000471657600011</t>
  </si>
  <si>
    <t>http://dx.doi.org/10.1016/j.scitotenv.2019.05.221</t>
  </si>
  <si>
    <t>Yao, X; Yu, KY; Wang, GY; Deng, YB; Lai, ZJ; Chen, Y; Jiang, YS; Liu, J</t>
  </si>
  <si>
    <t>Shlesinger, Tom; Loya, Yossi</t>
  </si>
  <si>
    <t>Breakdown in spawning synchrony: A silent threat to coral persistence</t>
  </si>
  <si>
    <t>10.1126/science.aax0110</t>
  </si>
  <si>
    <t>WOS:000484732700041</t>
  </si>
  <si>
    <t>http://dx.doi.org/10.1126/science.aax0110</t>
  </si>
  <si>
    <t>Shlesinger, T; Loya, Y</t>
  </si>
  <si>
    <t>Urban, Josef; Rubtsov, Alexey, V; Urban, Anastasiya, V; Shashkin, Alexander, V; Benkova, Vera E.</t>
  </si>
  <si>
    <t>Canopy transpiration of a Larix sibirica and Pinus sylvestris forest in Central Siberia</t>
  </si>
  <si>
    <t>10.1016/j.agrformet.2019.02.038</t>
  </si>
  <si>
    <t>WOS:000468709200007</t>
  </si>
  <si>
    <t>Koch, Franziska; Heuer, Thorsten; Krems, Carolin; Claupein, Erika</t>
  </si>
  <si>
    <t>Meat consumers and non-meat consumers in Germany: a characterisation based on results of the German National Nutrition Survey II</t>
  </si>
  <si>
    <t>10.1017/jns.2019.17</t>
  </si>
  <si>
    <t>WOS:000470725400001</t>
  </si>
  <si>
    <t>Zhang, Na; Song, Dandan; Zhang, Jin; Liao, Wenmin; Miao, Kaichao; Zhong, Shuang; Lin, Shao; Hajat, Shakoor; Yang, Lianping; Huang, Cunrui</t>
  </si>
  <si>
    <t>The impact of the 2016 flood event in Anhui Province, China on infectious diarrhea disease: An interrupted time-series study</t>
  </si>
  <si>
    <t>10.1016/j.envint.2019.03.063</t>
  </si>
  <si>
    <t>WOS:000467383500077</t>
  </si>
  <si>
    <t>http://dx.doi.org/10.1016/j.envint.2019.03.063</t>
  </si>
  <si>
    <t>Zhang, N; Song, DD; Zhang, J; Liao, WM; Miao, KC; Zhong, S; Lin, S; Hajat, S; Yang, LP; Huang, CR</t>
  </si>
  <si>
    <t>Wang, Wenwen; Chen, Xinyun; Zeng, Weisheng; Wang, Jianjun; Meng, Jinghui</t>
  </si>
  <si>
    <t>Development of a Mixed-Effects Individual-Tree Basal Area Increment Model for Oaks (Quercus spp.) Considering Forest Structural Diversity</t>
  </si>
  <si>
    <t>10.3390/f10060474</t>
  </si>
  <si>
    <t>WOS:000475305000014</t>
  </si>
  <si>
    <t>deals with forests. "uneven-aged mixed-species forest management"</t>
  </si>
  <si>
    <t>Lapola, David M.; Braga, Diego R.; Di Giulio, Gabriela M.; Torres, Roger R.; Vasconcellos, Maria P.</t>
  </si>
  <si>
    <t>Heat stress vulnerability and risk at the (super) local scale in six Brazilian capitals</t>
  </si>
  <si>
    <t>10.1007/s10584-019-02459-w</t>
  </si>
  <si>
    <t>WOS:000472894800012</t>
  </si>
  <si>
    <t>Temperature and vulnerability</t>
  </si>
  <si>
    <t>sensitivity, vulnerability, exposure</t>
  </si>
  <si>
    <t>vulnerability</t>
  </si>
  <si>
    <t>2013-2017</t>
  </si>
  <si>
    <t>Brazil</t>
  </si>
  <si>
    <t>Abayarathna, Theja; Murray, Brad R.; Webb, Jonathan K.</t>
  </si>
  <si>
    <t>Higher incubation temperatures produce long-lasting upward shifts in cold tolerance, but not heat tolerance, of hatchling geckos</t>
  </si>
  <si>
    <t>10.1242/bio.042564</t>
  </si>
  <si>
    <t>WOS:000466740600016</t>
  </si>
  <si>
    <t>Wondmagegn, Berhanu Y.; Xiang, Jianjun; Williams, Susan; Pisaniello, Dino; Bi, Peng</t>
  </si>
  <si>
    <t>What do we know about the healthcare costs of extreme heat exposure? A comprehensive literature review</t>
  </si>
  <si>
    <t>10.1016/j.scitotenv.2018.11.479</t>
  </si>
  <si>
    <t>WOS:000455903400060</t>
  </si>
  <si>
    <t>http://dx.doi.org/10.1016/j.scitotenv.2018.11.479</t>
  </si>
  <si>
    <t>Wondmagegn, BY; Xiang, JJ; Williams, S; Pisaniello, D; Bi, P</t>
  </si>
  <si>
    <t>Authors do a comprehensive literature review looking at ED visits, hospitalizations, ambulance calls, and costs related to death.</t>
  </si>
  <si>
    <t>The current literature describes the direct economic cost of heat driven healthcare resource utilization and has not considered the broader societal costs</t>
  </si>
  <si>
    <t>Might be useful for establishing the importance of our project</t>
  </si>
  <si>
    <t>yes</t>
  </si>
  <si>
    <t>Lopez-Bueno, J. A.; Diaz, J.; Linares, C.</t>
  </si>
  <si>
    <t>Differences in the impact of heat waves according to urban and peri-urban factors in Madrid</t>
  </si>
  <si>
    <t>10.1007/s00484-019-01670-9</t>
  </si>
  <si>
    <t>WOS:000460632700010</t>
  </si>
  <si>
    <t>http://dx.doi.org/10.1007/s00484-019-01670-9</t>
  </si>
  <si>
    <t>Lopez-Bueno, JA; Diaz, J; Linares, C</t>
  </si>
  <si>
    <t>Historical analysis. Temperature and mortality in Madrid. Pop over age 65 is very significant.</t>
  </si>
  <si>
    <t>2000-2009</t>
  </si>
  <si>
    <t>Spain</t>
  </si>
  <si>
    <t>Ge, Rong; He, Honglin; Ren, Xiaoli; Zhang, Li; Yu, Guirui; Smallman, T. Luke; Zhou, Tao; Yu, Shi-Yong; Luo, Yiqi; Xie, Zongqiang; Wang, Silong; Wang, Huimin; Zhou, Guoyi; Zhang, Qibin; Wang, Anzhi; Fan, Zexin; Zhang, Yiping; Shen, Weijun; Yin, Huajun; Lin, Luxiang</t>
  </si>
  <si>
    <t>Underestimated ecosystem carbon turnover time and sequestration under the steady state assumption: A perspective from long-term data assimilation</t>
  </si>
  <si>
    <t>10.1111/gcb.14547</t>
  </si>
  <si>
    <t>WOS:000459456700013</t>
  </si>
  <si>
    <t>Hu, Kejia; Guo, Yunting; Hoehrainer-Stigler, Stefan; Liu, Wei; See, Linda; Yang, Xuchao; Zhong, Jieming; Fei, Fangrong; Chen, Feng; Zhang, Yunquan; Zhao, Qi; Chen, Gongbo; Chen, Qian; Zhang, Yizhe; Ye, Tingting; Ma, Lu; Li, Shanshan; Qi, Jiaguo</t>
  </si>
  <si>
    <t>Evidence for Urban-Rural Disparity in Temperature-Mortality Relationships in Zhejiang Province, China</t>
  </si>
  <si>
    <t>10.1289/EHP3556</t>
  </si>
  <si>
    <t>WOS:000462983500004</t>
  </si>
  <si>
    <t>http://dx.doi.org/10.1289/EHP3556</t>
  </si>
  <si>
    <t>Hu, KJ; Guo, YT; Hoehrainer-Stigler, S; Liu, W; See, L; Yang, XC; Zhong, JM; Fei, FR; Chen, F; Zhang, YQ; Zhao, Q; Chen, GB; Chen, Q; Zhang, YZ; Ye, TT; Ma, L; Li, SS; Qi, JG</t>
  </si>
  <si>
    <t>Historical analysis. Temperture mortality curve in China. 65+ with steepest curve.</t>
  </si>
  <si>
    <t>The public health agencies aimed at controlling temperature-related mortality should develop area-specific strategies, such as to reduce the urban–rural gaps in access to health care and awareness of risk prevention. Future projections on climate health impacts should consider the urban–rural disparity in mortality risks.</t>
  </si>
  <si>
    <t>This might be worth mentioning as a limitation of others and a strength of ours if we have word count since we cover the whole coastal US</t>
  </si>
  <si>
    <t>sensitivity, exposure</t>
  </si>
  <si>
    <t>2009-2015</t>
  </si>
  <si>
    <t>Agathokleous, Evgenios; Calabrese, Edward J.</t>
  </si>
  <si>
    <t>Hormesis can enhance agricultural sustainability in a changing world</t>
  </si>
  <si>
    <t>10.1016/j.gfs.2019.02.005</t>
  </si>
  <si>
    <t>WOS:000461483300018</t>
  </si>
  <si>
    <t>http://dx.doi.org/10.1016/j.gfs.2019.02.005</t>
  </si>
  <si>
    <t>Agathokleous, E; Calabrese, EJ</t>
  </si>
  <si>
    <t>Smid, M.; Russo, S.; Costa, A. C.; Granell, C.; Pebesma, E.</t>
  </si>
  <si>
    <t>Ranking European capitals by exposure to heat waves and cold waves</t>
  </si>
  <si>
    <t>10.1016/j.uclim.2018.12.010</t>
  </si>
  <si>
    <t>WOS:000458278400026</t>
  </si>
  <si>
    <t>http://dx.doi.org/10.1016/j.uclim.2018.12.010</t>
  </si>
  <si>
    <t>Smid, M; Russo, S; Costa, AC; Granell, C; Pebesma, E</t>
  </si>
  <si>
    <t>Burillo, Daniel; Chester, Mikhail V.; Pincetl, Stephanie; Fournier, Eric D.; Reyna, Janet</t>
  </si>
  <si>
    <t>Forecasting peak electricity demand for Los Angeles considering higher air temperatures due to climate change</t>
  </si>
  <si>
    <t>10.1016/j.apenergy.2018.11.039</t>
  </si>
  <si>
    <t>WOS:000458712500001</t>
  </si>
  <si>
    <t>http://dx.doi.org/10.1016/j.apenergy.2018.11.039</t>
  </si>
  <si>
    <t>Burillo, D; Chester, MV; Pincetl, S; Fournier, ED; Reyna, J</t>
  </si>
  <si>
    <t>Van Dyke, J. U.; Spencer, R. -J.; Thompson, M. B.; Chessman, B.; Howard, K.; Georges, A.</t>
  </si>
  <si>
    <t>Conservation implications of turtle declines in Australia's Murray River system</t>
  </si>
  <si>
    <t>10.1038/s41598-019-39096-3</t>
  </si>
  <si>
    <t>WOS:000458574400002</t>
  </si>
  <si>
    <t>Jayathunga, Sadeepa; Owari, Toshiaki; Tsuyuki, Satoshi</t>
  </si>
  <si>
    <t>Digital Aerial Photogrammetry for Uneven-Aged Forest Management: Assessing the Potential to Reconstruct Canopy Structure and Estimate Living Biomass</t>
  </si>
  <si>
    <t>10.3390/rs11030338</t>
  </si>
  <si>
    <t>WOS:000459944400126</t>
  </si>
  <si>
    <t>http://dx.doi.org/10.3390/rs11030338</t>
  </si>
  <si>
    <t>Jayathunga, S; Owari, T; Tsuyuki, S</t>
  </si>
  <si>
    <t>Wang, Qing; Wang, Jiaonan; Zhou, Jinhui; Ban, Jie; Li, Tiantian</t>
  </si>
  <si>
    <t>Estimation of PM2.5-associated disease burden in China in 2020 and 2030 using population and air quality scenarios: a modelling study</t>
  </si>
  <si>
    <t>10.1016/S2542-5196(18)30277-8</t>
  </si>
  <si>
    <t>WOS:000525897200015</t>
  </si>
  <si>
    <t>http://dx.doi.org/10.1016/S2542-5196(18)30277-8</t>
  </si>
  <si>
    <t>Wang, Q; Wang, JN; Zhou, JH; Ban, J; Li, TT</t>
  </si>
  <si>
    <t>not relevant</t>
  </si>
  <si>
    <t>pollution</t>
  </si>
  <si>
    <t>particulate matter</t>
  </si>
  <si>
    <t>morbidity</t>
  </si>
  <si>
    <t>2020, 2030</t>
  </si>
  <si>
    <t>Yu, Guoqi; Li, Yonghong; Cai, Jiansheng; Yu, Dongmei; Tang, Jiexia; Zhai, Wenwen; Wei, Yi; Chen, Shiyi; Chen, Quanhui; Qin, Jian</t>
  </si>
  <si>
    <t>Short-term effects of meteorological factors and air pollution on childhood hand-foot-mouth disease in Guilin, China</t>
  </si>
  <si>
    <t>10.1016/j.scitotenv.2018.07.329</t>
  </si>
  <si>
    <t>WOS:000445164800047</t>
  </si>
  <si>
    <t>http://dx.doi.org/10.1016/j.scitotenv.2018.07.329</t>
  </si>
  <si>
    <t>Yu, GQ; Li, YH; Cai, JS; Yu, DM; Tang, JX; Zhai, WW; Wei, Y; Chen, SY; Chen, QH; Qin, J</t>
  </si>
  <si>
    <t>Bayon, Germain; Schefuss, Enno; Dupont, Lydie; Borges, Alberto V.; Dennielou, Bernard; Lambert, Thibault; Mollenhauer, Gesine; Monin, Laurence; Ponzevera, Emmanuel; Skonieczny, Charlotte; Andre, Luc</t>
  </si>
  <si>
    <t>The roles of climate and human land-use in the late Holocene rainforest crisis of Central Africa</t>
  </si>
  <si>
    <t>10.1016/j.epsl.2018.10.016</t>
  </si>
  <si>
    <t>WOS:000451355700004</t>
  </si>
  <si>
    <t>deals with forests. "erosion of pre-aged and highly weathered soils"</t>
  </si>
  <si>
    <t>Yang, Yifan; Ng, S. Thomas; Xu, Frank J.; Skitmore, Martin</t>
  </si>
  <si>
    <t>Towards sustainable and resilient high density cities through better integration of infrastructure networks</t>
  </si>
  <si>
    <t>10.1016/j.scs.2018.07.013</t>
  </si>
  <si>
    <t>WOS:000443741600035</t>
  </si>
  <si>
    <t>http://dx.doi.org/10.1016/j.scs.2018.07.013</t>
  </si>
  <si>
    <t>Yang, YF; Ng, ST; Xu, FJ; Skitmore, M</t>
  </si>
  <si>
    <t>Sun, Shengzhi; Laden, Francine; Hart, Jaime E.; Qiu, Hong; Wang, Yan; Wong, Chit Ming; Lee, Ruby Siu-yin; Tian, Linwei</t>
  </si>
  <si>
    <t>Seasonal temperature variability and emergency hospital admissions for respiratory diseases: a population-based cohort study</t>
  </si>
  <si>
    <t>10.1136/thoraxjnl-2017-211333</t>
  </si>
  <si>
    <t>WOS:000446090900011</t>
  </si>
  <si>
    <t>http://dx.doi.org/10.1136/thoraxjnl-2017-211333</t>
  </si>
  <si>
    <t>Sun, SZ; Laden, F; Hart, JE; Qiu, H; Wang, Y; Wong, CM; Lee, RSY; Tian, LW</t>
  </si>
  <si>
    <t>Historical Analysis. Temperature and Hospital Admissions (morbidity). Hazard ratios in wintertime were significant, but not for summertime</t>
  </si>
  <si>
    <t>seasonal variability</t>
  </si>
  <si>
    <t>hospital admissions</t>
  </si>
  <si>
    <t>1998-2001</t>
  </si>
  <si>
    <t>Sovacool, Benjamin K.; Kester, Johannes; Noel, Lance; de Rubens, Gerardo Zarazua</t>
  </si>
  <si>
    <t>The demographics of decarbonizing transport: The influence of gender, education, occupation, age, and household size on electric mobility preferences in the Nordic region</t>
  </si>
  <si>
    <t>10.1016/j.gloenvcha.2018.06.008</t>
  </si>
  <si>
    <t>WOS:000449444900009</t>
  </si>
  <si>
    <t>http://dx.doi.org/10.1016/j.gloenvcha.2018.06.008</t>
  </si>
  <si>
    <t>Sovacool, BK; Kester, J; Noel, L; de Rubens, GZ</t>
  </si>
  <si>
    <t>Burd, Katheryn; Tank, Suzanne E.; Dion, Nicole; Quinton, William L.; Spence, Christopher; Tanentzap, Andrew J.; Olefeldt, David</t>
  </si>
  <si>
    <t>Seasonal shifts in export of DOC and nutrients from burned and unburned peatland-rich catchments, Northwest Territories, Canada</t>
  </si>
  <si>
    <t>10.5194/hess-22-4455-2018</t>
  </si>
  <si>
    <t>WOS:000442399900003</t>
  </si>
  <si>
    <t>http://dx.doi.org/10.5194/hess-22-4455-2018</t>
  </si>
  <si>
    <t>Burd, K; Tank, SE; Dion, N; Quinton, WL; Spence, C; Tanentzap, AJ; Olefeldt, D</t>
  </si>
  <si>
    <t>Gasmi, Salima; Bouchard, Catherine; Ogden, Nicholas H.; Adam-Poupart, Ariane; Pelcat, Yann; Rees, Erin E.; Milord, Francois; Leighton, Patrick A.; Lindsay, Robbin L.; Koffi, Jules K.; Thivierge, Karine</t>
  </si>
  <si>
    <t>Evidence for increasing densities and geographic ranges of tick species of public health significance other than Ixodes scapularis in Quebec, Canada</t>
  </si>
  <si>
    <t>10.1371/journal.pone.0201924</t>
  </si>
  <si>
    <t>WOS:000442500400049</t>
  </si>
  <si>
    <t>Deals with ticks. "43.3% were I. cookei ticks removed from children aged &lt; 10 years."</t>
  </si>
  <si>
    <t>Kalogridis, A. -C.; Popovicheva, O. B.; Engling, G.; Diapouli, E.; Kawamura, K.; Tachibana, E.; Ono, K.; Kozlov, V. S.; Eleftheriadis, K.</t>
  </si>
  <si>
    <t>Smoke aerosol chemistry and aging of Siberian biomass burning emissions in a large aerosol chamber</t>
  </si>
  <si>
    <t>10.1016/j.atmosenv.2018.04.033</t>
  </si>
  <si>
    <t>WOS:000436218400003</t>
  </si>
  <si>
    <t>Deals with aerosols. "emission and aging characteristics of smoke aerosols"</t>
  </si>
  <si>
    <t>Kyriakodis, G-E.; Santamouris, M.</t>
  </si>
  <si>
    <t>Using reflective pavements to mitigate urban heat island in warm climates - Results from a large scale urban mitigation project</t>
  </si>
  <si>
    <t>10.1016/j.uclim.2017.02.002</t>
  </si>
  <si>
    <t>WOS:000433190000025</t>
  </si>
  <si>
    <t>http://dx.doi.org/10.1016/j.uclim.2017.02.002</t>
  </si>
  <si>
    <t>Kyriakodis, GE; Santamouris, M</t>
  </si>
  <si>
    <t>Riekkola, Leena; Zerbini, Alexandre N.; Andrews, Olive; Andrews-Goff, Virginia; Baker, C. Scott; Chandler, David; Childerhouse, Simon; Clapham, Phillip; Dodemont, Remi; Donnelly, David; Friedlaender, Ari; Gallego, Ramon; Garrigue, Claire; Ivashchenko, Yulia; Jarman, Simon; Lindsay, Rebecca; Pallin, Logan; Robbins, Jooke; Steel, Debbie; Tremlett, James; Vindenes, Silje; Constantine, Rochelle</t>
  </si>
  <si>
    <t>Application of a multi-disciplinary approach to reveal population structure and Southern Ocean feeding grounds of humpback whales</t>
  </si>
  <si>
    <t>10.1016/j.ecolind.2018.02.030</t>
  </si>
  <si>
    <t>WOS:000430760900044</t>
  </si>
  <si>
    <t>http://dx.doi.org/10.1016/j.ecolind.2018.02.030</t>
  </si>
  <si>
    <t>Riekkola, L; Zerbini, AN; Andrews, O; Andrews-Goff, V; Baker, CS; Chandler, D; Childerhouse, S; Clapham, P; Dodemont, R; Donnelly, D; Friedlaender, A; Gallego, R; Garrigue, C; Ivashchenko, Y; Jarman, S; Lindsay, R; Pallin, L; Robbins, J; Steel, D; Tremlett, J; Vindenes, S; Constantine, R</t>
  </si>
  <si>
    <t>Achakulwisut, P.; Mickley, L. J.; Anenberg, S. C.</t>
  </si>
  <si>
    <t>Drought-sensitivity of fine dust in the US Southwest: Implications for air quality and public health under future climate change</t>
  </si>
  <si>
    <t>10.1088/1748-9326/aabf20</t>
  </si>
  <si>
    <t>WOS:000431799700002</t>
  </si>
  <si>
    <t>http://dx.doi.org/10.1088/1748-9326/aabf20</t>
  </si>
  <si>
    <t>Achakulwisut, P; Mickley, LJ; Anenberg, SC</t>
  </si>
  <si>
    <t>US SOUTHWEST: Authors compare particulates to drought to make projections of fine dust in the future of climate change</t>
  </si>
  <si>
    <t>drought</t>
  </si>
  <si>
    <t>fine dust</t>
  </si>
  <si>
    <t>morbidity, mortality</t>
  </si>
  <si>
    <t>2076-2095</t>
  </si>
  <si>
    <t>1996-2015</t>
  </si>
  <si>
    <t>US South West</t>
  </si>
  <si>
    <t>Drake, Travis W.; Guillemette, Francois; Hemingway, Jordon D.; Chanton, Jeffery P.; Podgorski, David C.; Zimov, Nikita S.; Spencer, Robert G. M.</t>
  </si>
  <si>
    <t>The Ephemeral Signature of Permafrost Carbon in an Arctic Fluvial Network</t>
  </si>
  <si>
    <t>10.1029/2017JG004311</t>
  </si>
  <si>
    <t>WOS:000435264200003</t>
  </si>
  <si>
    <t>http://dx.doi.org/10.1029/2017JG004311</t>
  </si>
  <si>
    <t>Drake, TW; Guillemette, F; Hemingway, JD; Chanton, JP; Podgorski, DC; Zimov, NS; Spencer, RGM</t>
  </si>
  <si>
    <t>Wettstein, Zachary S.; Hoshiko, Sumi; Fahimi, Jahan; Harrison, Robert J.; Cascio, Wayne E.; Rappold, Ana G.</t>
  </si>
  <si>
    <t>Cardiovascular and Cerebrovascular Emergency Department Visits Associated With Wildfire Smoke Exposure in California in 2015</t>
  </si>
  <si>
    <t>10.1161/JAHA.117.007492</t>
  </si>
  <si>
    <t>WOS:000432332200008</t>
  </si>
  <si>
    <t>http://dx.doi.org/10.1161/JAHA.117.007492</t>
  </si>
  <si>
    <t>Wettstein, ZS; Hoshiko, S; Fahimi, J; Harrison, RJ; Cascio, WE; Rappold, AG</t>
  </si>
  <si>
    <t>Indirectly applicable. "Climate change" only appears in refs. Emergency room visits were elevated for those 65+ in California. (relative risk 1.15)</t>
  </si>
  <si>
    <t>wildfires</t>
  </si>
  <si>
    <t>sensitivity</t>
  </si>
  <si>
    <t>cross-sectional 2015</t>
  </si>
  <si>
    <t>US</t>
  </si>
  <si>
    <t>Graca, Marisa; Queiros, Cristina; Farinha-Marques, Paulo; Cunha, Mario</t>
  </si>
  <si>
    <t>Street trees as cultural elements in the city: Understanding how perception affects ecosystem services management in Porto, Portugal</t>
  </si>
  <si>
    <t>10.1016/j.ufug.2018.02.001</t>
  </si>
  <si>
    <t>WOS:000430591300022</t>
  </si>
  <si>
    <t>Doesn't deal with climate change</t>
  </si>
  <si>
    <t>Cabon, Antoine; Mouillot, Florent; Lempereur, Morine; Ourcival, Jean-Marc; Simioni, Guillaume; Limousin, Jean-Marc</t>
  </si>
  <si>
    <t>Thinning increases tree growth by delaying drought-induced growth cessation in a Mediterranean evergreen oak coppice</t>
  </si>
  <si>
    <t>10.1016/j.foreco.2017.11.030</t>
  </si>
  <si>
    <t>WOS:000425578000033</t>
  </si>
  <si>
    <t>http://dx.doi.org/10.1016/j.foreco.2017.11.030</t>
  </si>
  <si>
    <t>Cabon, A; Mouillot, F; Lempereur, M; Ourcival, JM; Simioni, G; Limousin, JM</t>
  </si>
  <si>
    <t>Tian, Lin; Liang, Fengchao; Guo, Qun; Chen, Shi; Xiao, Shengning; Wu, Ziting; Jin, Xiaobin; Pan, Xiaochuan</t>
  </si>
  <si>
    <t>The effects of interaction between particulate matter and temperature on mortality in Beijing, China</t>
  </si>
  <si>
    <t>10.1039/c7em00414a</t>
  </si>
  <si>
    <t>WOS:000428987700012</t>
  </si>
  <si>
    <t>http://dx.doi.org/10.1039/c7em00414a</t>
  </si>
  <si>
    <t>Tian, L; Liang, FC; Guo, Q; Chen, S; Xiao, SN; Wu, ZT; Jin, XB; Pan, XC</t>
  </si>
  <si>
    <t>Historical anslysis. China. Temperture and particulate matter on mortality. High temperatures increase particulate matter mortality</t>
  </si>
  <si>
    <t>temperature, pollution</t>
  </si>
  <si>
    <t>interaction effect</t>
  </si>
  <si>
    <t>2006-2009</t>
  </si>
  <si>
    <t>Tumajer, Jan; Altman, Jan; Stepanek, Petr; Treml, Vaclav; Dolezal, Jiri; Cienciala, Emil</t>
  </si>
  <si>
    <t>Increasing moisture limitation of Norway spruce in Central Europe revealed by forward modelling of tree growth in tree-ring network</t>
  </si>
  <si>
    <t>10.1016/j.agrformet.2017.07.015</t>
  </si>
  <si>
    <t>WOS:000416186700006</t>
  </si>
  <si>
    <t>http://dx.doi.org/10.1016/j.agrformet.2017.07.015</t>
  </si>
  <si>
    <t>Tumajer, J; Altman, J; Stepanek, P; Treml, V; Dolezal, J; Cienciala, E</t>
  </si>
  <si>
    <t>Dupoue, Andreaz; Rutschmann, Alexis; Le Galliard, Jean Francois; Clobert, Jean; Angelier, Frederic; Marciau, Coline; Ruault, Stephanie; Miles, Donald; Meylan, Sandrine</t>
  </si>
  <si>
    <t>Shorter telomeres precede population extinction in wild lizards</t>
  </si>
  <si>
    <t>10.1038/s41598-017-17323-z</t>
  </si>
  <si>
    <t>WOS:000417051000026</t>
  </si>
  <si>
    <t>http://dx.doi.org/10.1038/s41598-017-17323-z</t>
  </si>
  <si>
    <t>Dupoue, A; Rutschmann, A; Le Galliard, JF; Clobert, J; Angelier, F; Marciau, C; Ruault, S; Miles, D; Meylan, S</t>
  </si>
  <si>
    <t>Lafond, Valentine; Cordonnier, Thomas; Mao, Zhun; Courbaud, Benoit</t>
  </si>
  <si>
    <t>Trade-offs and synergies between ecosystem services in uneven-aged mountain forests: evidences using Pareto fronts</t>
  </si>
  <si>
    <t>10.1007/s10342-016-1022-3</t>
  </si>
  <si>
    <t>WOS:000417160500017</t>
  </si>
  <si>
    <t>http://dx.doi.org/10.1007/s10342-016-1022-3</t>
  </si>
  <si>
    <t>Lafond, V; Cordonnier, T; Mao, Z; Courbaud, B</t>
  </si>
  <si>
    <t>Urban, Ales; Hanzlikova, Hana; Kysely, Jan; Plavcova, Eva</t>
  </si>
  <si>
    <t>Impacts of the 2015 Heat Waves on Mortality in the Czech Republic-A Comparison with Previous Heat Waves</t>
  </si>
  <si>
    <t>10.3390/ijerph14121562</t>
  </si>
  <si>
    <t>WOS:000423699400125</t>
  </si>
  <si>
    <t>http://dx.doi.org/10.3390/ijerph14121562</t>
  </si>
  <si>
    <t>Urban, A; Hanzlikova, H; Kysely, J; Plavcova, E</t>
  </si>
  <si>
    <t>CZECH REP.: HIST ANALYSIS: comparing 1994 harvesting to 2015 harvesting</t>
  </si>
  <si>
    <t>Excess mortality was comparable among the younger age group (0–64 years) and the elderly (65+ years) in the 1994 major heat wave while it was significantly larger among the elderly in 2015. These findings suggest that the 0–64 years age group has become less vulnerable to heat stress over time, while the total impact of the 2015 major heat wave was comparable with that of the 1994 heat wave due to increased proportion of the elderly (65+ years) among the affected population.</t>
  </si>
  <si>
    <t>Pretty interesting to think that hte demographic composition and adaptive capacities have changed in Czech so that the 0-64 population has increased adaptivity where 65+ have not.</t>
  </si>
  <si>
    <t>heat waves</t>
  </si>
  <si>
    <t>1994, 2015</t>
  </si>
  <si>
    <t>Czech Rep</t>
  </si>
  <si>
    <t>Sun, Feifei; Yun, Dai; Yu, Xiaohua</t>
  </si>
  <si>
    <t>Air pollution, food production and food security: A review from the perspective of food system</t>
  </si>
  <si>
    <t>10.1016/S2095-3119(17)61814-8</t>
  </si>
  <si>
    <t>WOS:000418345800026</t>
  </si>
  <si>
    <t>Luo, Kai; Li, Runkui; Wang, Zongshuang; Zhang, Ruiming; Xu, Qun</t>
  </si>
  <si>
    <t>Effect modification of the association between temperature variability and daily cardiovascular mortality by air pollutants in three Chinese cities</t>
  </si>
  <si>
    <t>10.1016/j.envpol.2017.07.045</t>
  </si>
  <si>
    <t>WOS:000412250900103</t>
  </si>
  <si>
    <t>http://dx.doi.org/10.1016/j.envpol.2017.07.045</t>
  </si>
  <si>
    <t>Luo, K; Li, RK; Wang, ZS; Zhang, RM; Xu, Q</t>
  </si>
  <si>
    <t>CHINA: Authors explore the modifying relationship that air pollution has on temperature variability and cardiovascular mortality. They find that particulate matter (but not NO2 or SO2) have a significant modifying effect for all demographic groups</t>
  </si>
  <si>
    <t>In other words, the escalated risk of cardiovascular mortality brought by higher level of the two gaseous air pollutants might be balanced out or even overshadowed by the low risk brought by less frequent extreme high temperature events in the same days. This might explain why the highest estimates of TV-cardiovascular mortality were observed in low level of NO2 and SO2 in the whole population, but there were no significant difference in estimates among pollutants stratums (Fig. 5). On the contrary, the concentration of PM10 was less dependent on temperature as clearly demonstrated in Table A.2. This fact indicated that the synergetic effects of TV and PM10 might be independent of the extreme high temperature events</t>
  </si>
  <si>
    <t>daily range</t>
  </si>
  <si>
    <t>2008-2011</t>
  </si>
  <si>
    <t>Wang, Edward Shih-Tse; Lin, Hung-Chou</t>
  </si>
  <si>
    <t>Sustainable Development: The Effects of Social Normative Beliefs On Environmental Behaviour</t>
  </si>
  <si>
    <t>10.1002/sd.1680</t>
  </si>
  <si>
    <t>WOS:000418099600010</t>
  </si>
  <si>
    <t>http://dx.doi.org/10.1002/sd.1680</t>
  </si>
  <si>
    <t>Wang, EST; Lin, HC</t>
  </si>
  <si>
    <t>Ragettli, Martina S.; Vicedo-Cabrera, Ana M.; Schindler, Christian; Roosli, Martin</t>
  </si>
  <si>
    <t>Exploring the association between heat and mortality in Switzerland between 1995 and 2013</t>
  </si>
  <si>
    <t>10.1016/j.envres.2017.07.021</t>
  </si>
  <si>
    <t>WOS:000408184700076</t>
  </si>
  <si>
    <t>http://dx.doi.org/10.1016/j.envres.2017.07.021</t>
  </si>
  <si>
    <t>Ragettli, MS; Vicedo-Cabrera, AM; Schindler, C; Roosli, M</t>
  </si>
  <si>
    <t>historical analysis. Switzerland. Temperature and mortality. Elderly most susceptible.</t>
  </si>
  <si>
    <t>1995-2015</t>
  </si>
  <si>
    <t>Switzerland</t>
  </si>
  <si>
    <t>Schook, Derek M.; Rathburn, Sara L.; Friedman, Jonathan M.; Wolf, J. Marshall</t>
  </si>
  <si>
    <t>A 184-year record of river meander migration from tree rings, aerial imagery, and cross sections</t>
  </si>
  <si>
    <t>10.1016/j.geomorph.2017.06.001</t>
  </si>
  <si>
    <t>WOS:000412257100017</t>
  </si>
  <si>
    <t>Coluzza, Ivan; Creamean, Jessie; Rossi, Michel J.; Wex, Heike; Alpert, Peter Aaron; Bianco, Valentino; Boose, Yvonne; Dellago, Christoph; Felgitsch, Laura; Froehlich-Nowoisky, Janine; Herrmann, Hartmut; Jungblut, Swetlana; Kanji, Zamin A.; Menzl, Georg; Moffett, Bruce; Moritz, Clemens; Mutzel, Anke; Poeschl, Ulrich; Schauperl, Michael; Scheel, Jan; Stopelli, Emiliano; Stratmann, Frank; Grothe, Hinrich; Schmale, David G., III</t>
  </si>
  <si>
    <t>Perspectives on the Future of Ice Nucleation Research: Research Needs and Unanswered Questions Identified from Two International Workshops</t>
  </si>
  <si>
    <t>10.3390/atmos8080138</t>
  </si>
  <si>
    <t>WOS:000408757800023</t>
  </si>
  <si>
    <t>http://dx.doi.org/10.3390/atmos8080138</t>
  </si>
  <si>
    <t>Coluzza, I; Creamean, J; Rossi, MJ; Wex, H; Alpert, PA; Bianco, V; Boose, Y; Dellago, C; Felgitsch, L; Frohlich-Nowoisky, J; Herrmann, H; Jungblut, S; Kanji, ZA; Menzl, G; Moffett, B; Moritz, C; Mutzel, A; Poschl, U; Schauperl, M; Scheel, J; Stopelli, E; Stratmann, F; Grothe, H; Schmale, DG</t>
  </si>
  <si>
    <t>Guillemette, Francois; Bianchi, Thomas S.; Spencer, Robert G. M.</t>
  </si>
  <si>
    <t>Old before your time: Ancient carbon incorporation in contemporary aquatic foodwebs</t>
  </si>
  <si>
    <t>10.1002/lno.10525</t>
  </si>
  <si>
    <t>WOS:000404993100025</t>
  </si>
  <si>
    <t>http://dx.doi.org/10.1002/lno.10525</t>
  </si>
  <si>
    <t>Guillemette, F; Bianchi, TS; Spencer, RGM</t>
  </si>
  <si>
    <t>Wang, Yanan; Kang, Yanqing; Wang, Juan; Xu, Linan</t>
  </si>
  <si>
    <t>Panel estimation for the impacts of population-related factors on CO2 emissions: A regional analysis in China</t>
  </si>
  <si>
    <t>10.1016/j.ecolind.2017.03.032</t>
  </si>
  <si>
    <t>WOS:000406435900034</t>
  </si>
  <si>
    <t>http://dx.doi.org/10.1016/j.ecolind.2017.03.032</t>
  </si>
  <si>
    <t>Wang, YA; Kang, YQ; Wang, J; Xu, LN</t>
  </si>
  <si>
    <t>Li, Jing; Xu, Xin; Yang, Jun; Liu, Zhidong; Xu, Lei; Gao, Jinghong; Liu, Xiaobo; Wu, Haixia; Wang, Jun; Yu, Jieqiong; Jiang, Baofa; Liu, Qiyong</t>
  </si>
  <si>
    <t>Ambient high temperature and mortality in Jinan, China: A study of heat thresholds and vulnerable populations</t>
  </si>
  <si>
    <t>10.1016/j.envres.2017.04.020</t>
  </si>
  <si>
    <t>WOS:000403735300079</t>
  </si>
  <si>
    <t>http://dx.doi.org/10.1016/j.envres.2017.04.020</t>
  </si>
  <si>
    <t>Li, J; Xu, X; Yang, J; Liu, ZD; Xu, L; Gao, JH; Liu, XB; Wu, HX; Wang, J; Yu, JQ; Jiang, BF; Liu, QY</t>
  </si>
  <si>
    <t>Historical analysis. Temperture and mortality. China</t>
  </si>
  <si>
    <t>ambient heat</t>
  </si>
  <si>
    <t>2007-2013</t>
  </si>
  <si>
    <t>Pilli, Roberto; Grassi, Giacomo; Kurz, Werner A.; Fiorese, Giulia; Cescatti, Alessandro</t>
  </si>
  <si>
    <t>The European forest sector: past and future carbon budget and fluxes under different management scenarios</t>
  </si>
  <si>
    <t>10.5194/bg-14-2387-2017</t>
  </si>
  <si>
    <t>WOS:000401104900001</t>
  </si>
  <si>
    <t>http://dx.doi.org/10.5194/bg-14-2387-2017</t>
  </si>
  <si>
    <t>Pilli, R; Grassi, G; Kurz, WA; Fiorese, G; Cescatti, A</t>
  </si>
  <si>
    <t>Bloom, David E.; Black, Steven; Rappuoli, Rino</t>
  </si>
  <si>
    <t>Emerging infectious diseases: A proactive approach</t>
  </si>
  <si>
    <t>10.1073/pnas.1701410114</t>
  </si>
  <si>
    <t>WOS:000399387400037</t>
  </si>
  <si>
    <t>http://dx.doi.org/10.1073/pnas.1701410114</t>
  </si>
  <si>
    <t>Bloom, DE; Black, S; Rappuoli, R</t>
  </si>
  <si>
    <t>Schuster, Christian; Honold, Jasmin; Lauf, Steffen; Lakes, Tobia</t>
  </si>
  <si>
    <t>Urban heat stress: novel survey suggests health and fitness as future avenue for research and adaptation strategies</t>
  </si>
  <si>
    <t>10.1088/1748-9326/aa5f35</t>
  </si>
  <si>
    <t>WOS:000413804700001</t>
  </si>
  <si>
    <t>Historical analysis of physical activity and urban heat stress.</t>
  </si>
  <si>
    <t>sensitivity, adaptation</t>
  </si>
  <si>
    <t>NO</t>
  </si>
  <si>
    <t>Germany</t>
  </si>
  <si>
    <t>Berman, Jesse D.; Ebisu, Keita; Peng, Roger D.; Dominici, Francesca; Bell, Michelle L.</t>
  </si>
  <si>
    <t>Drought and the risk of hospital admissions and mortality in older adults in western USA from 2000 to 2013: a retrospective study</t>
  </si>
  <si>
    <t>10.1016/S2542-5196(17)30002-5</t>
  </si>
  <si>
    <t>WOS:000525845000010</t>
  </si>
  <si>
    <t>Pries, Caitlin E. Hicks; Castanha, C.; Porras, R. C.; Torn, M. S.</t>
  </si>
  <si>
    <t>The whole-soil carbon flux in response to warming</t>
  </si>
  <si>
    <t>10.1126/science.aal1319</t>
  </si>
  <si>
    <t>WOS:000397809500042</t>
  </si>
  <si>
    <t>http://dx.doi.org/10.1126/science.aal1319</t>
  </si>
  <si>
    <t>Pries, CEH; Castanha, C; Porras, RC; Torn, MS</t>
  </si>
  <si>
    <t>Guan, H.; Wei, H.; He, X.; Ren, Z.; An, B.</t>
  </si>
  <si>
    <t>The tree-species-specific effect of forest bathing on perceived anxiety alleviation of young-adults in urban forests</t>
  </si>
  <si>
    <t>10.15287/afr.2017.897</t>
  </si>
  <si>
    <t>WOS:000425192300010</t>
  </si>
  <si>
    <t>http://dx.doi.org/10.15287/afr.2017.897</t>
  </si>
  <si>
    <t>Guan, H; Wei, H; He, X; Ren, Z; An, B</t>
  </si>
  <si>
    <t>McInnes, Judith A.; Akram, Muhammad; MacFarlane, Ewan M.; Keegel, Tessa; Sim, Malcolm R.; Smith, Peter</t>
  </si>
  <si>
    <t>Association between high ambient temperature and acute work-related injury: a case-crossover analysis using workers' compensation claims data</t>
  </si>
  <si>
    <t>10.5271/sjweh.3602</t>
  </si>
  <si>
    <t>WOS:000391242200011</t>
  </si>
  <si>
    <t>http://dx.doi.org/10.5271/sjweh.3602</t>
  </si>
  <si>
    <t>McInnes, JA; Akram, M; MacFarlane, EM; Keegel, T; Sim, MR; Smith, P</t>
  </si>
  <si>
    <t>Thiede, Brian; Gray, Clark; Mueller, Valerie</t>
  </si>
  <si>
    <t>Climate variability and inter-provincial migration in South America, 1970-2011</t>
  </si>
  <si>
    <t>10.1016/j.gloenvcha.2016.10.005</t>
  </si>
  <si>
    <t>WOS:000389732700019</t>
  </si>
  <si>
    <t>http://dx.doi.org/10.1016/j.gloenvcha.2016.10.005</t>
  </si>
  <si>
    <t>Thiede, B; Gray, C; Mueller, V</t>
  </si>
  <si>
    <t>Goto, Daisuke; Ueda, Kayo; Ng, Chris Fook Sheng; Takami, Akinori; Ariga, Toshinori; Matsuhashi, Keisuke; Nakajima, Teruyuki</t>
  </si>
  <si>
    <t>Estimation of excess mortality due to long-term exposure to PM2.5 in Japan using a high-resolution model for present and future scenarios</t>
  </si>
  <si>
    <t>10.1016/j.atmosenv.2016.06.015</t>
  </si>
  <si>
    <t>WOS:000380083200028</t>
  </si>
  <si>
    <t>http://dx.doi.org/10.1016/j.atmosenv.2016.06.015</t>
  </si>
  <si>
    <t>Goto, D; Ueda, K; Ng, CFS; Takami, A; Ariga, T; Matsuhashi, K; Nakajima, T</t>
  </si>
  <si>
    <t>Historical analysis and then projection in Japan. PM2.5 on elderly populations.</t>
  </si>
  <si>
    <t>2000, 2030</t>
  </si>
  <si>
    <t>Japan</t>
  </si>
  <si>
    <t>Pigeon, Karine E.; Cardinal, Etienne; Stenhouse, Gordon B.; Cote, Steeve D.</t>
  </si>
  <si>
    <t>Staying cool in a changing landscape: the influence of maximum daily ambient temperature on grizzly bear habitat selection</t>
  </si>
  <si>
    <t>10.1007/s00442-016-3630-5</t>
  </si>
  <si>
    <t>WOS:000380282100013</t>
  </si>
  <si>
    <t>deals with bears. "Grizzly bear habitat selection"</t>
  </si>
  <si>
    <t>Xiang, Jianjun; Hansen, Alana; Pisaniello, Dino; Bi, Peng</t>
  </si>
  <si>
    <t>Workers' perceptions of climate change related extreme heat exposure in South Australia: a cross-sectional survey</t>
  </si>
  <si>
    <t>10.1186/s12889-016-3241-4</t>
  </si>
  <si>
    <t>WOS:000379711000013</t>
  </si>
  <si>
    <t>http://dx.doi.org/10.1186/s12889-016-3241-4</t>
  </si>
  <si>
    <t>Xiang, JJ; Hansen, A; Pisaniello, D; Bi, P</t>
  </si>
  <si>
    <t>Munoz, Cristina E.; Tate, Eric</t>
  </si>
  <si>
    <t>Unequal Recovery? Federal Resource Distribution after a Midwest Flood Disaster</t>
  </si>
  <si>
    <t>10.3390/ijerph13050507</t>
  </si>
  <si>
    <t>WOS:000377256900064</t>
  </si>
  <si>
    <t>http://dx.doi.org/10.3390/ijerph13050507</t>
  </si>
  <si>
    <t>Munoz, CE; Tate, E</t>
  </si>
  <si>
    <t>Hessburg, Paul F.; Spies, Thomas A.; Perry, David A.; Skinner, Carl N.; Taylor, Alan H.; Brown, Peter M.; Stephens, Scott L.; Larson, Andrew J.; Churchill, Derek J.; Povak, Nicholas A.; Singleton, Peter H.; McComb, Brenda; Zielinski, William J.; Collins, Brandon M.; Salter, R. Brion; Keane, John J.; Franklin, Jerry F.; Riegel, Greg</t>
  </si>
  <si>
    <t>Tamm Review: Management of mixed-severity fire regime forests in Oregon, Washington, and Northern California</t>
  </si>
  <si>
    <t>10.1016/j.foreco.2016.01.034</t>
  </si>
  <si>
    <t>WOS:000375161100021</t>
  </si>
  <si>
    <t>http://dx.doi.org/10.1016/j.foreco.2016.01.034</t>
  </si>
  <si>
    <t>Hessburg, PF; Spies, TA; Perry, DA; Skinner, CN; Taylor, AH; Brown, PM; Stephens, SL; Larson, AJ; Churchill, DJ; Povak, NA; Singleton, PH; McComb, B; Zielinski, WJ; Collins, BM; Salter, RB; Keane, JJ; Franklin, JF; Riegel, G</t>
  </si>
  <si>
    <t>van Loenhout, J. A. F.; le Grand, A.; Duijm, F.; Greven, F.; Vink, N. M.; Hoek, G.; Zuurbier, M.</t>
  </si>
  <si>
    <t>The effect of high indoor temperatures on self-perceived health of elderly persons</t>
  </si>
  <si>
    <t>10.1016/j.envres.2015.12.012</t>
  </si>
  <si>
    <t>WOS:000371196000004</t>
  </si>
  <si>
    <t>http://dx.doi.org/10.1016/j.envres.2015.12.012</t>
  </si>
  <si>
    <t>van Loenhout, JAF; le Grand, A; Duijm, F; Greven, F; Vink, NM; Hoek, G; Zuurbier, M</t>
  </si>
  <si>
    <t>Zivin, Joshua Graff; Shrader, Jeffrey</t>
  </si>
  <si>
    <t>Temperature Extremes, Health, and Human Capital</t>
  </si>
  <si>
    <t>10.1353/foc.2016.0002</t>
  </si>
  <si>
    <t>WOS:000375366800003</t>
  </si>
  <si>
    <t>Kampe, Eveline Otte Im; Kovats, Sari; Hajat, Shakoor</t>
  </si>
  <si>
    <t>Impact of high ambient temperature on unintentional injuries in high-income countries: a narrative systematic literature review</t>
  </si>
  <si>
    <t>10.1136/bmjopen-2015-010399</t>
  </si>
  <si>
    <t>WOS:000381514500124</t>
  </si>
  <si>
    <t>http://dx.doi.org/10.1136/bmjopen-2015-010399</t>
  </si>
  <si>
    <t>Kampe, EOI; Kovats, S; Hajat, S</t>
  </si>
  <si>
    <t>REVIEW OF THE LIT: The researchers find that increased temperatures increase accidental injuries</t>
  </si>
  <si>
    <t>ambient temperature</t>
  </si>
  <si>
    <t>high-income countries</t>
  </si>
  <si>
    <t>Kim, Jayeun; Shin, Jihye; Lim, Youn-Hee; Honda, Yasushi; Hashizume, Masahiro; Guo, Yue Leon; Kan, Haidong; Yi, Seungmuk; Kim, Ho</t>
  </si>
  <si>
    <t>Comprehensive approach to understand the association between diurnal temperature range and mortality in East Asia</t>
  </si>
  <si>
    <t>10.1016/j.scitotenv.2015.08.134</t>
  </si>
  <si>
    <t>WOS:000364247800034</t>
  </si>
  <si>
    <t>http://dx.doi.org/10.1016/j.scitotenv.2015.08.134</t>
  </si>
  <si>
    <t>Kim, J; Shin, J; Lim, YH; Honda, Y; Hashizume, M; Guo, YL; Kan, H; Yi, S; Kim, H</t>
  </si>
  <si>
    <t>Historical analysis. Temperature and mortality. Diurnal Temperature Range</t>
  </si>
  <si>
    <t>1979-2010</t>
  </si>
  <si>
    <t>East Asia</t>
  </si>
  <si>
    <t>Feng, Xiaojuan; Gustafsson, Orjan; Holmes, R. Max; Vonk, Jorien E.; van Dongen, Bart E.; Semiletov, Igor P.; Dudarev, Oleg V.; Yunker, Mark B.; Macdonald, Robie W.; Wacker, Lukas; Montlucon, Daniel B.; Eglinton, Timothy I.</t>
  </si>
  <si>
    <t>Multimolecular tracers of terrestrial carbon transfer across the pan-Arctic: C-14 characteristics of sedimentary carbon components and their environmental controls</t>
  </si>
  <si>
    <t>10.1002/2015GB005204</t>
  </si>
  <si>
    <t>WOS:000368907500001</t>
  </si>
  <si>
    <t>http://dx.doi.org/10.1002/2015GB005204</t>
  </si>
  <si>
    <t>Feng, XJ; Gustafsson, O; Holmes, RM; Vonk, JE; van Dongen, BE; Semiletov, IP; Dudarev, OV; Yunker, MB; Macdonald, RW; Wacker, L; Montlucon, DB; Eglinton, TI</t>
  </si>
  <si>
    <t>MacDonald, Joanna Petrasek; Willox, Ashlee Cunsolo; Ford, James D.; Shiwak, Inez; Wood, Michele</t>
  </si>
  <si>
    <t>Protective factors for mental health and well-being in a changing climate: Perspectives from Inuit youth in Nunatsiavut, Labrador</t>
  </si>
  <si>
    <t>10.1016/j.socscimed.2015.07.017</t>
  </si>
  <si>
    <t>WOS:000361165000016</t>
  </si>
  <si>
    <t>http://dx.doi.org/10.1016/j.socscimed.2015.07.017</t>
  </si>
  <si>
    <t>MacDonald, JP; Willox, AC; Ford, JD; Shiwak, I; Wood, M</t>
  </si>
  <si>
    <t>Weber, Stephanie; Sadoff, Natasha; Zell, Erica; de Sherbinin, Alex</t>
  </si>
  <si>
    <t>Policy-relevant indicators for mapping the vulnerability of urban populations to extreme heat events: A case study of Philadelphia</t>
  </si>
  <si>
    <t>10.1016/j.apgeog.2015.07.006</t>
  </si>
  <si>
    <t>WOS:000362059700022</t>
  </si>
  <si>
    <t>http://dx.doi.org/10.1016/j.apgeog.2015.07.006</t>
  </si>
  <si>
    <t>Weber, S; Sadoff, N; Zell, E; de Sherbinin, A</t>
  </si>
  <si>
    <t>A sensitivity index that uses the elderly in its computation. Vulnerability and/or exposure for extreme heat in Philadelphia</t>
  </si>
  <si>
    <t>1980-2013, 2003-2013</t>
  </si>
  <si>
    <t>Graven, Heather D.</t>
  </si>
  <si>
    <t>Impact of fossil fuel emissions on atmospheric radiocarbon and various applications of radiocarbon over this century</t>
  </si>
  <si>
    <t>10.1073/pnas.1504467112</t>
  </si>
  <si>
    <t>WOS:000358930600041</t>
  </si>
  <si>
    <t>http://dx.doi.org/10.1073/pnas.1504467112</t>
  </si>
  <si>
    <t>Graven, HD</t>
  </si>
  <si>
    <t>Kroflic, Ana; Grilc, Miha; Grgic, Irena</t>
  </si>
  <si>
    <t>Unraveling Pathways of Guaiacol Nitration in Atmospheric Waters: Nitrite, A Source of Reactive Nitronium Ion in the Atmosphere</t>
  </si>
  <si>
    <t>10.1021/acs.est.5b01811</t>
  </si>
  <si>
    <t>WOS:000359278400027</t>
  </si>
  <si>
    <t>Nascimbene, Juri; Marini, Lorenzo</t>
  </si>
  <si>
    <t>Epiphytic lichen diversity along elevational gradients: biological traits reveal a complex response to water and energy</t>
  </si>
  <si>
    <t>10.1111/jbi.12493</t>
  </si>
  <si>
    <t>WOS:000356674300004</t>
  </si>
  <si>
    <t>http://dx.doi.org/10.1111/jbi.12493</t>
  </si>
  <si>
    <t>Nascimbene, J; Marini, L</t>
  </si>
  <si>
    <t>Troch, Peter A.; Lahmers, Tim; Meira, Antonio; Mukherjee, Rajarshi; Pedersen, Jonas W.; Roy, Tirthankar; Valdes-Pineda, Rodrigo</t>
  </si>
  <si>
    <t>Catchment coevolution: A useful framework for improving predictions of hydrological change?</t>
  </si>
  <si>
    <t>10.1002/2015WR017032</t>
  </si>
  <si>
    <t>WOS:000360080200002</t>
  </si>
  <si>
    <t>http://dx.doi.org/10.1002/2015WR017032</t>
  </si>
  <si>
    <t>Troch, PA; Lahmers, T; Meira, A; Mukherjee, R; Pedersen, JW; Roy, T; Valdes-Pineda, R</t>
  </si>
  <si>
    <t>Kotlia, Bahadur Singh; Singh, Anoop Kumar; Joshi, Lalit Mohan; Dhaila, Bachi Singh</t>
  </si>
  <si>
    <t>Precipitation variability in the Indian Central Himalaya during last ca. 4,000 years inferred from a speleothem record: Impact of Indian Summer Monsoon (ISM) and Westerlies</t>
  </si>
  <si>
    <t>10.1016/j.quaint.2014.10.066</t>
  </si>
  <si>
    <t>WOS:000355331700024</t>
  </si>
  <si>
    <t>http://dx.doi.org/10.1016/j.quaint.2014.10.066</t>
  </si>
  <si>
    <t>Kotlia, BS; Singh, AK; Joshi, LM; Dhaila, BS</t>
  </si>
  <si>
    <t>Arthur, E.; Tuller, M.; Moldrup, P.; de Jonge, L. W.</t>
  </si>
  <si>
    <t>Effects of biochar and manure amendments on water vapor sorption in a sandy loam soil</t>
  </si>
  <si>
    <t>10.1016/j.geoderma.2015.01.001</t>
  </si>
  <si>
    <t>WOS:000350927000019</t>
  </si>
  <si>
    <t>http://dx.doi.org/10.1016/j.geoderma.2015.01.001</t>
  </si>
  <si>
    <t>Arthur, E; Tuller, M; Moldrup, P; de Jonge, LW</t>
  </si>
  <si>
    <t>Astrom, Daniel Oudin; Schifano, Patrizia; Asta, Federica; Lallo, Adele; Michelozzi, Paola; Rocklov, Joacim; Forsberg, Bertil</t>
  </si>
  <si>
    <t>The effect of heat waves on mortality in susceptible groups: a cohort study of a mediterranean and a northern European City</t>
  </si>
  <si>
    <t>10.1186/s12940-015-0012-0</t>
  </si>
  <si>
    <t>WOS:000352759300001</t>
  </si>
  <si>
    <t>http://dx.doi.org/10.1186/s12940-015-0012-0</t>
  </si>
  <si>
    <t>Astrom, DO; Schifano, P; Asta, F; Lallo, A; Michelozzi, P; Rocklov, J; Forsberg, B</t>
  </si>
  <si>
    <t>EUROPE: cohort study of adults 50+ and at-risk groups (like diabetes) finds an increase in mortality on days around heat waves between 2000 and 2008 in the two cities they observed, but report no strong evidence for age as an effect modifier</t>
  </si>
  <si>
    <t>In this study we found no strong overall evidence that age is an effect modifier for mortality risk in either city, except for the general population in Rome</t>
  </si>
  <si>
    <t>Their method of measuring extreme heat was the 95th percentile of the cities specific heat distribution, which seems pretty flawed</t>
  </si>
  <si>
    <t>heatwaves</t>
  </si>
  <si>
    <t>2000-2008</t>
  </si>
  <si>
    <t>Mediterranian</t>
  </si>
  <si>
    <t>Ma, Wenjun; Zeng, Weilin; Zhou, Maigeng; Wang, Lijun; Rutherford, Shannon; Lin, Hualiang; Liu, Tao; Zhang, Yonghui; Xiao, Jianpeng; Zhang, Yewu; Wang, Xiaofeng; Gu, Xin; Chu, Cordia</t>
  </si>
  <si>
    <t>The short-term effect of heat waves on mortality and its modifiers in China: An analysis from 66 communities</t>
  </si>
  <si>
    <t>10.1016/j.envint.2014.11.004</t>
  </si>
  <si>
    <t>WOS:000348746600010</t>
  </si>
  <si>
    <t>http://dx.doi.org/10.1016/j.envint.2014.11.004</t>
  </si>
  <si>
    <t>Ma, WJ; Zeng, WL; Zhou, MG; Wang, LJ; Rutherford, S; Lin, HL; Liu, T; Zhang, YH; Xiao, JP; Zhang, YW; Wang, XF; Gu, X; Chu, C</t>
  </si>
  <si>
    <t>Historical analysis. China. Heat related mortality.</t>
  </si>
  <si>
    <t>2006-2011</t>
  </si>
  <si>
    <t>Madrigano, Jaime; Jack, Darby; Anderson, G. Brooke; Bell, Michelle L.; Kinney, Patrick L.</t>
  </si>
  <si>
    <t>Temperature, ozone, and mortality in urban and non-urban counties in the northeastern United States</t>
  </si>
  <si>
    <t>10.1186/1476-069X-14-3</t>
  </si>
  <si>
    <t>WOS:000363399400001</t>
  </si>
  <si>
    <t>http://dx.doi.org/10.1186/1476-069X-14-3</t>
  </si>
  <si>
    <t>Madrigano, J; Jack, D; Anderson, GB; Bell, ML; Kinney, PL</t>
  </si>
  <si>
    <t>US: the relationsip between (temperature and ozone) and mortality were tested across urban and rural counties, even with this difference some of the effects were explained by the SES and demographic composition of the counties</t>
  </si>
  <si>
    <t>maybe we could mention ozone in some way as something future projects should consder?</t>
  </si>
  <si>
    <t>temperature, ozone</t>
  </si>
  <si>
    <t>1988-1999</t>
  </si>
  <si>
    <t>Liu, Yu; Guo, Yong; Wang, Changbing; Li, Weidong; Lu, Jinhua; Shen, Songying; Xia, Huimin; He, Jianrong; Qiu, Xiu</t>
  </si>
  <si>
    <t>Association between Temperature Change and Outpatient Visits for Respiratory Tract Infections among Children in Guangzhou, China</t>
  </si>
  <si>
    <t>10.3390/ijerph120100439</t>
  </si>
  <si>
    <t>WOS:000348403300026</t>
  </si>
  <si>
    <t>deals with children, not older adults.</t>
  </si>
  <si>
    <t>Dugord, Pierre-Adrien; Lauf, Steffen; Schuster, Christian; Kleinschmit, Birgit</t>
  </si>
  <si>
    <t>Land use patterns, temperature distribution, and potential heat stress risk - The case study Berlin, Germany</t>
  </si>
  <si>
    <t>10.1016/j.compenvurbsys.2014.07.005</t>
  </si>
  <si>
    <t>WOS:000342864600008</t>
  </si>
  <si>
    <t>http://dx.doi.org/10.1016/j.compenvurbsys.2014.07.005</t>
  </si>
  <si>
    <t>Dugord, PA; Lauf, S; Schuster, C; Kleinschmit, B</t>
  </si>
  <si>
    <t>Rais, Andreas; van de Kuilen, Jan-Willem G.; Pretzsch, Hans</t>
  </si>
  <si>
    <t>Growth reaction patterns of tree height, diameter, and volume of Douglas-fir (Pseudotsuga menziesii [Mirb.] Franco) under acute drought stress in Southern Germany</t>
  </si>
  <si>
    <t>10.1007/s10342-014-0821-7</t>
  </si>
  <si>
    <t>WOS:000343721100007</t>
  </si>
  <si>
    <t>http://dx.doi.org/10.1007/s10342-014-0821-7</t>
  </si>
  <si>
    <t>Rais, A; van de Kuilen, JWG; Pretzsch, H</t>
  </si>
  <si>
    <t>Cheng, Jian; Xu, Zhiwei; Zhu, Rui; Wang, Xu; Jin, Liu; Song, Jian; Su, Hong</t>
  </si>
  <si>
    <t>Impact of diurnal temperature range on human health: a systematic review</t>
  </si>
  <si>
    <t>10.1007/s00484-014-0797-5</t>
  </si>
  <si>
    <t>WOS:000343654500017</t>
  </si>
  <si>
    <t>http://dx.doi.org/10.1007/s00484-014-0797-5</t>
  </si>
  <si>
    <t>Cheng, J; Xu, ZW; Zhu, R; Wang, X; Jin, L; Song, J; Su, H</t>
  </si>
  <si>
    <t>Review. Temperature Range based on 25 articles. Elderly most suspectible to dirunal temperature range.</t>
  </si>
  <si>
    <t>Cheng, Jian; Wu, Jinju; Xu, Zhiwei; Zhu, Rui; Wang, Xu; Li, Kesheng; Wen, Liying; Yang, Huihui; Su, Hong</t>
  </si>
  <si>
    <t>Associations between extreme precipitation and childhood hand, foot and mouth disease in urban and rural areas in Hefei, China</t>
  </si>
  <si>
    <t>10.1016/j.scitotenv.2014.08.006</t>
  </si>
  <si>
    <t>WOS:000343613100051</t>
  </si>
  <si>
    <t>http://dx.doi.org/10.1016/j.scitotenv.2014.08.006</t>
  </si>
  <si>
    <t>Cheng, J; Wu, JJ; Xu, ZW; Zhu, R; Wang, X; Li, KS; Wen, LY; Yang, HH; Su, H</t>
  </si>
  <si>
    <t>Zhou, Xiaodan; Zhao, Ang; Meng, Xia; Chen, Renjie; Kuang, Xingya; Duan, Xiaoli; Kan, Haidong</t>
  </si>
  <si>
    <t>Acute effects of diurnal temperature range on mortality in 8 Chinese cities</t>
  </si>
  <si>
    <t>10.1016/j.scitotenv.2014.05.116</t>
  </si>
  <si>
    <t>WOS:000340312000009</t>
  </si>
  <si>
    <t>http://dx.doi.org/10.1016/j.scitotenv.2014.05.116</t>
  </si>
  <si>
    <t>Zhou, XD; Zhao, A; Meng, X; Chen, RJ; Kuang, XY; Duan, XL; Kan, HD</t>
  </si>
  <si>
    <t>Historical Analysis. Temperatre and Mortality.</t>
  </si>
  <si>
    <t>No? Includes pollution in regression controls but it is not manipulated</t>
  </si>
  <si>
    <t>2001-2010</t>
  </si>
  <si>
    <t>Uri, Veiko; Aosaar, Juergen; Varik, Mats; Becker, Hardo; Ligi, Karli; Padari, Allar; Kanal, Arno; Lohmus, Krista</t>
  </si>
  <si>
    <t>The dynamics of biomass production, carbon and nitrogen accumulation in grey alder (Alnus incana (L.) Moench) chronosequence stands in Estonia</t>
  </si>
  <si>
    <t>10.1016/j.foreco.2014.04.040</t>
  </si>
  <si>
    <t>WOS:000340852800012</t>
  </si>
  <si>
    <t>http://dx.doi.org/10.1016/j.foreco.2014.04.040</t>
  </si>
  <si>
    <t>Uri, V; Aosaar, J; Varik, M; Becker, H; Ligi, K; Padari, A; Kanal, A; Lohmus, K</t>
  </si>
  <si>
    <t>Xiang, Jianjun; Bi, Peng; Pisaniello, Dino; Hansen, Alana</t>
  </si>
  <si>
    <t>The impact of heatwaves on workers' health and safety in Adelaide, South Australia</t>
  </si>
  <si>
    <t>10.1016/j.envres.2014.04.042</t>
  </si>
  <si>
    <t>WOS:000339705900012</t>
  </si>
  <si>
    <t>http://dx.doi.org/10.1016/j.envres.2014.04.042</t>
  </si>
  <si>
    <t>Xiang, JJ; Bi, P; Pisaniello, D; Hansen, A</t>
  </si>
  <si>
    <t>Aiken, George R.; Spencer, Robert G. M.; Striegl, Robert G.; Schuster, Paul F.; Raymond, Peter A.</t>
  </si>
  <si>
    <t>Influences of glacier melt and permafrost thaw on the age of dissolved organic carbon in the Yukon River basin</t>
  </si>
  <si>
    <t>10.1002/2013GB004764</t>
  </si>
  <si>
    <t>WOS:000337609600003</t>
  </si>
  <si>
    <t>http://dx.doi.org/10.1002/2013GB004764</t>
  </si>
  <si>
    <t>Aiken, GR; Spencer, RGM; Striegl, RG; Schuster, PF; Raymond, PA</t>
  </si>
  <si>
    <t>Merritt, David J.; Martyn, Amelia J.; Ainsley, Phillip; Young, Renee E.; Seed, Leahwyn U.; Thorpe, Michael; Hay, Fiona R.; Commander, Lucy E.; Shackelford, Nancy; Offord, Catherine A.; Dixon, Kingsley W.; Probert, Robin J.</t>
  </si>
  <si>
    <t>A continental-scale study of seed lifespan in experimental storage examining seed, plant, and environmental traits associated with longevity</t>
  </si>
  <si>
    <t>10.1007/s10531-014-0641-6</t>
  </si>
  <si>
    <t>WOS:000333898600002</t>
  </si>
  <si>
    <t>http://dx.doi.org/10.1007/s10531-014-0641-6</t>
  </si>
  <si>
    <t>Merritt, DJ; Martyn, AJ; Ainsley, P; Young, RE; Seed, LU; Thorpe, M; Hay, FR; Commander, LE; Shackelford, N; Offord, CA; Dixon, KW; Probert, RJ</t>
  </si>
  <si>
    <t>Xu, Zhiwei; Hu, Wenbiao; Su, Hong; Turner, Lyle R.; Ye, Xiaofang; Wang, Jiajia; Tong, Shilu</t>
  </si>
  <si>
    <t>Extreme temperatures and paediatric emergency department admissions</t>
  </si>
  <si>
    <t>10.1136/jech-2013-202725</t>
  </si>
  <si>
    <t>WOS:000339724000005</t>
  </si>
  <si>
    <t>http://dx.doi.org/10.1136/jech-2013-202725</t>
  </si>
  <si>
    <t>Xu, ZW; Hu, WB; Su, H; Turner, LR; Ye, XF; Wang, JJ; Tong, SL</t>
  </si>
  <si>
    <t>Shaw, Duncan; Scully, Judy; Hart, Tom</t>
  </si>
  <si>
    <t>The paradox of social resilience: How cognitive strategies and coping mechanisms attenuate and accentuate resilience</t>
  </si>
  <si>
    <t>10.1016/j.gloenvcha.2014.01.006</t>
  </si>
  <si>
    <t>WOS:000335636900019</t>
  </si>
  <si>
    <t>http://dx.doi.org/10.1016/j.gloenvcha.2014.01.006</t>
  </si>
  <si>
    <t>Shaw, D; Scully, J; Hart, T</t>
  </si>
  <si>
    <t>Trumble, Stephen J.; Robinson, Eleanor M.; Berman-Kowalewski, Michelle; Potter, Charles W.; Usenko, Sascha</t>
  </si>
  <si>
    <t>Blue whale earplug reveals lifetime contaminant exposure and hormone profiles</t>
  </si>
  <si>
    <t>10.1073/pnas.1311418110</t>
  </si>
  <si>
    <t>WOS:000325634200053</t>
  </si>
  <si>
    <t>http://dx.doi.org/10.1073/pnas.1311418110</t>
  </si>
  <si>
    <t>Trumble, SJ; Robinson, EM; Berman-Kowalewski, M; Potter, CW; Usenko, S</t>
  </si>
  <si>
    <t>Speak, A. F.; Rothwell, J. J.; Lindley, S. J.; Smith, C. L.</t>
  </si>
  <si>
    <t>Rainwater runoff retention on an aged intensive green roof</t>
  </si>
  <si>
    <t>10.1016/j.scitotenv.2013.04.085</t>
  </si>
  <si>
    <t>WOS:000323851500004</t>
  </si>
  <si>
    <t>http://dx.doi.org/10.1016/j.scitotenv.2013.04.085</t>
  </si>
  <si>
    <t>Speak, AF; Rothwell, JJ; Lindley, SJ; Smith, CL</t>
  </si>
  <si>
    <t>Hayes, P. L.; Ortega, A. M.; Cubison, M. J.; Froyd, K. D.; Zhao, Y.; Cliff, S. S.; Hu, W. W.; Toohey, D. W.; Flynn, J. H.; Lefer, B. L.; Grossberg, N.; Alvarez, S.; Rappenglueck, B.; Taylor, J. W.; Allan, J. D.; Holloway, J. S.; Gilman, J. B.; Kuster, W. C.; De Gouw, J. A.; Massoli, P.; Zhang, X.; Liu, J.; Weber, R. J.; Corrigan, A. L.; Russell, L. M.; Isaacman, G.; Worton, D. R.; Kreisberg, N. M.; Goldstein, A. H.; Thalman, R.; Waxman, E. M.; Volkamer, R.; Lin, Y. H.; Surratt, J. D.; Kleindienst, T. E.; Offenberg, J. H.; Dusanter, S.; Griffith, S.; Stevens, P. S.; Brioude, J.; Angevine, W. M.; Jimenez, J. L.</t>
  </si>
  <si>
    <t>Organic aerosol composition and sources in Pasadena, California, during the 2010 CalNex campaign</t>
  </si>
  <si>
    <t>10.1002/jgrd.50530</t>
  </si>
  <si>
    <t>WOS:000324933900034</t>
  </si>
  <si>
    <t>http://dx.doi.org/10.1002/jgrd.50530</t>
  </si>
  <si>
    <t>Hayes, PL; Ortega, AM; Cubison, MJ; Froyd, KD; Zhao, Y; Cliff, SS; Hu, WW; Toohey, DW; Flynn, JH; Lefer, BL; Grossberg, N; Alvarez, S; Rappenglueck, B; Taylor, JW; Allan, JD; Holloway, JS; Gilman, JB; Kuster, WC; De Gouw, JA; Massoli, P; Zhang, X; Liu, J; Weber, RJ; Corrigan, AL; Russell, LM; Isaacman, G; Worton, DR; Kreisberg, NM; Goldstein, AH; Thalman, R; Waxman, EM; Volkamer, R; Lin, YH; Surratt, JD; Kleindienst, TE; Offenberg, JH; Dusanter, S; Griffith, S; Stevens, PS; Brioude, J; Angevine, WM; Jimenez, JL</t>
  </si>
  <si>
    <t>Guo ZhaoDi; Hu HuiFeng; Li Pin; Li NuYun; Fang JingYun</t>
  </si>
  <si>
    <t>Spatio-temporal changes in biomass carbon sinks in China's forests from 1977 to 2008</t>
  </si>
  <si>
    <t>10.1007/s11427-013-4492-2</t>
  </si>
  <si>
    <t>WOS:000321523700011</t>
  </si>
  <si>
    <t>http://dx.doi.org/10.1007/s11427-013-4492-2</t>
  </si>
  <si>
    <t>Guo, ZD; Hu, HF; Li, P; Li, NY; Fang, JY</t>
  </si>
  <si>
    <t>Akompab, Derick A.; Bi, Peng; Williams, Susan; Grant, Janet; Walker, Iain A.; Augoustinos, Martha</t>
  </si>
  <si>
    <t>Heat Waves and Climate Change: Applying the Health Belief Model to Identify Predictors of Risk Perception and Adaptive Behaviours in Adelaide, Australia</t>
  </si>
  <si>
    <t>10.3390/ijerph10062164</t>
  </si>
  <si>
    <t>WOS:000320772800005</t>
  </si>
  <si>
    <t>http://dx.doi.org/10.3390/ijerph10062164</t>
  </si>
  <si>
    <t>Akompab, DA; Bi, P; Williams, S; Grant, J; Walker, IA; Augoustinos, M</t>
  </si>
  <si>
    <t>Carlsson-Kanyama, Annika; Carlsen, Henrik; Dreborg, Karl-Henrik</t>
  </si>
  <si>
    <t>Barriers in municipal climate change adaptation: Results from case studies using backcasting</t>
  </si>
  <si>
    <t>10.1016/j.futures.2013.02.008</t>
  </si>
  <si>
    <t>WOS:000320346200002</t>
  </si>
  <si>
    <t>http://dx.doi.org/10.1016/j.futures.2013.02.008</t>
  </si>
  <si>
    <t>Carlsson-Kanyama, A; Carlsen, H; Dreborg, KH</t>
  </si>
  <si>
    <t>Shen, Xiaoli; Zhao, Yue; Chen, Zhongming; Huang, Dao</t>
  </si>
  <si>
    <t>Heterogeneous reactions of volatile organic compounds in the atmosphere</t>
  </si>
  <si>
    <t>10.1016/j.atmosenv.2012.11.027</t>
  </si>
  <si>
    <t>WOS:000315241100035</t>
  </si>
  <si>
    <t>http://dx.doi.org/10.1016/j.atmosenv.2012.11.027</t>
  </si>
  <si>
    <t>Shen, XL; Zhao, Y; Chen, ZM; Huang, D</t>
  </si>
  <si>
    <t>Huang, Yong; Deng, Te; Yu, Shicheng; Gu, Jing; Huang, Cunrui; Xiao, Gexin; Hao, Yuantao</t>
  </si>
  <si>
    <t>Effect of meteorological variables on the incidence of hand, foot, and mouth disease in children: a time-series analysis in Guangzhou, China</t>
  </si>
  <si>
    <t>10.1186/1471-2334-13-134</t>
  </si>
  <si>
    <t>WOS:000317464900001</t>
  </si>
  <si>
    <t>http://dx.doi.org/10.1186/1471-2334-13-134</t>
  </si>
  <si>
    <t>Huang, Y; Deng, T; Yu, SC; Gu, J; Huang, CR; Xiao, GX; Hao, YT</t>
  </si>
  <si>
    <t>Harlan, Sharon L.; Declet-Barreto, Juan H.; Stefanov, William L.; Petitti, Diana B.</t>
  </si>
  <si>
    <t>Neighborhood Effects on Heat Deaths: Social and Environmental Predictors of Vulnerability in Maricopa County, Arizona</t>
  </si>
  <si>
    <t>10.1289/ehp.1104625</t>
  </si>
  <si>
    <t>WOS:000323700900021</t>
  </si>
  <si>
    <t>http://dx.doi.org/10.1289/ehp.1104625</t>
  </si>
  <si>
    <t>Harlan, SL; Declet-Barreto, JH; Stefanov, WL; Petitti, DB</t>
  </si>
  <si>
    <t>historical analysis. Neighborhoods with large elderly/isolated populations had highest odds of at least one heat-associated death in 2000 in Maricopa county (1.39).</t>
  </si>
  <si>
    <t>Arizona, US</t>
  </si>
  <si>
    <t>Grace, Kathryn; Davenport, Frank; Funk, Chris; Lerner, Amy M.</t>
  </si>
  <si>
    <t>Child malnutrition and climate in Sub-Saharan Africa: An analysis of recent trends in Kenya</t>
  </si>
  <si>
    <t>10.1016/j.apgeog.2012.06.017</t>
  </si>
  <si>
    <t>WOS:000313380200040</t>
  </si>
  <si>
    <t>http://dx.doi.org/10.1016/j.apgeog.2012.06.017</t>
  </si>
  <si>
    <t>Grace, K; Davenport, F; Funk, C; Lerner, AM</t>
  </si>
  <si>
    <t>Cappa, Christopher D.; Onasch, Timothy B.; Massoli, Paola; Worsnop, Douglas R.; Bates, Timothy S.; Cross, Eben S.; Davidovits, Paul; Hakala, Jani; Hayden, Katherine L.; Jobson, B. Tom; Kolesar, Katheryn R.; Lack, Daniel A.; Lerner, Brian M.; Li, Shao-Meng; Mellon, Daniel; Nuaaman, Ibraheem; Olfert, Jason S.; Petaja, Tuukka; Quinn, Patricia K.; Song, Chen; Subramanian, R.; Williams, Eric J.; Zaveri, Rahul A.</t>
  </si>
  <si>
    <t>Radiative Absorption Enhancements Due to the Mixing State of Atmospheric Black Carbon</t>
  </si>
  <si>
    <t>10.1126/science.1223447</t>
  </si>
  <si>
    <t>WOS:000308125800042</t>
  </si>
  <si>
    <t>http://dx.doi.org/10.1126/science.1223447</t>
  </si>
  <si>
    <t>Cappa, CD; Onasch, TB; Massoli, P; Worsnop, DR; Bates, TS; Cross, ES; Davidovits, P; Hakala, J; Hayden, KL; Jobson, BT; Kolesar, KR; Lack, DA; Lerner, BM; Li, SM; Mellon, D; Nuaaman, I; Olfert, JS; Petaja, T; Quinn, PK; Song, C; Subramanian, R; Williams, EJ; Zaveri, RA</t>
  </si>
  <si>
    <t>Hadley, Odelle L.; Kirchstetter, Thomas W.</t>
  </si>
  <si>
    <t>Black-carbon reduction of snow albedo</t>
  </si>
  <si>
    <t>10.1038/NCLIMATE1433</t>
  </si>
  <si>
    <t>WOS:000305051600024</t>
  </si>
  <si>
    <t>http://dx.doi.org/10.1038/NCLIMATE1433</t>
  </si>
  <si>
    <t>Hadley, OL; Kirchstetter, TW</t>
  </si>
  <si>
    <t>Brosius, L. S.; Anthony, K. M. Walter; Grosse, G.; Chanton, J. P.; Farquharson, L. M.; Overduin, P. P.; Meyer, H.</t>
  </si>
  <si>
    <t>Using the deuterium isotope composition of permafrost meltwater to constrain thermokarst lake contributions to atmospheric CH4 during the last deglaciation</t>
  </si>
  <si>
    <t>10.1029/2011JG001810</t>
  </si>
  <si>
    <t>WOS:000300820000001</t>
  </si>
  <si>
    <t>http://dx.doi.org/10.1029/2011JG001810</t>
  </si>
  <si>
    <t>Brosius, LS; Anthony, KMW; Grosse, G; Chanton, JP; Farquharson, LM; Overduin, PP; Meyer, H</t>
  </si>
  <si>
    <t>Beck, Pieter S. A.; Goetz, Scott J.; Mack, Michelle C.; Alexander, Heather D.; Jin, Yufang; Randerson, James T.; Loranty, M. M.</t>
  </si>
  <si>
    <t>The impacts and implications of an intensifying fire regime on Alaskan boreal forest composition and albedo</t>
  </si>
  <si>
    <t>10.1111/j.1365-2486.2011.02412.x</t>
  </si>
  <si>
    <t>WOS:000293399000007</t>
  </si>
  <si>
    <t>http://dx.doi.org/10.1111/j.1365-2486.2011.02412.x</t>
  </si>
  <si>
    <t>Beck, PSA; Goetz, SJ; Mack, MC; Alexander, HD; Jin, YF; Randerson, JT; Loranty, MM</t>
  </si>
  <si>
    <t>Griffin, Claire G.; Frey, Karen E.; Rogan, John; Holmes, Robert M.</t>
  </si>
  <si>
    <t>Spatial and interannual variability of dissolved organic matter in the Kolyma River, East Siberia, observed using satellite imagery</t>
  </si>
  <si>
    <t>10.1029/2010JG001634</t>
  </si>
  <si>
    <t>WOS:000293909500002</t>
  </si>
  <si>
    <t>http://dx.doi.org/10.1029/2010JG001634</t>
  </si>
  <si>
    <t>Griffin, CG; Frey, KE; Rogan, J; Holmes, RM</t>
  </si>
  <si>
    <t>Mac Nally, Ralph; Cunningham, Shaun C.; Baker, Patrick J.; Horner, Gillis J.; Thomson, James R.</t>
  </si>
  <si>
    <t>Dynamics of Murray-Darling floodplain forests under multiple stressors: The past, present, and future of an Australian icon</t>
  </si>
  <si>
    <t>10.1029/2011WR010383</t>
  </si>
  <si>
    <t>WOS:000291852700004</t>
  </si>
  <si>
    <t>http://dx.doi.org/10.1029/2011WR010383</t>
  </si>
  <si>
    <t>Mac Nally, R; Cunningham, SC; Baker, PJ; Horner, GJ; Thomson, JR</t>
  </si>
  <si>
    <t>Bi, Peng; Williams, Susan; Loughnan, Margaret; Lloyd, Glenis; Hansen, Alana; Kjellstrom, Tord; Dear, Keith; Saniotis, Arthur</t>
  </si>
  <si>
    <t>The Effects of Extreme Heat on Human Mortality and Morbidity in Australia: Implications for Public Health</t>
  </si>
  <si>
    <t>10.1177/1010539510391644</t>
  </si>
  <si>
    <t>WOS:000288407600004</t>
  </si>
  <si>
    <t>http://dx.doi.org/10.1177/1010539510391644</t>
  </si>
  <si>
    <t>Bi, P; Williams, S; Loughnan, M; Lloyd, G; Hansen, A; Kjellstrom, T; Dear, K; Saniotis, A</t>
  </si>
  <si>
    <t>AUSTRALIA: REVIEW: The authors establish a relationship between heat and mortality in Australia through the literature and explore morbidity and physiological effects. The authors then explore vulnerability factors, warning systems, projections, and policy</t>
  </si>
  <si>
    <t>Qin, Jungan; Taylor, David; Atahan, Pia; Zhang, Xinrong; Wu, Guoxuan; Dodson, John; Zheng, Hongbo; Itzstein-Davey, Freea</t>
  </si>
  <si>
    <t>Neolithic agriculture, freshwater resources and rapid environmental changes on the lower Yangtze, China</t>
  </si>
  <si>
    <t>10.1016/j.yqres.2010.07.014</t>
  </si>
  <si>
    <t>WOS:000286720900007</t>
  </si>
  <si>
    <t>http://dx.doi.org/10.1016/j.yqres.2010.07.014</t>
  </si>
  <si>
    <t>Qin, JA; Taylor, D; Atahan, P; Zhang, XR; Wu, GX; Dodson, J; Zheng, HB; Itzstein-Davey, F</t>
  </si>
  <si>
    <t>Pearsall, Hamill</t>
  </si>
  <si>
    <t>From brown to green? Assessing social vulnerability to environmental gentrification in New York City</t>
  </si>
  <si>
    <t>10.1068/c08126</t>
  </si>
  <si>
    <t>WOS:000284990100008</t>
  </si>
  <si>
    <t>http://dx.doi.org/10.1068/c08126</t>
  </si>
  <si>
    <t>Pearsall, H</t>
  </si>
  <si>
    <t>Batllori, Enric; Julio Camarero, J.; Gutierrez, Emilia</t>
  </si>
  <si>
    <t>Current regeneration patterns at the tree line in the Pyrenees indicate similar recruitment processes irrespective of the past disturbance regime</t>
  </si>
  <si>
    <t>10.1111/j.1365-2699.2010.02348.x</t>
  </si>
  <si>
    <t>WOS:000282183900011</t>
  </si>
  <si>
    <t>http://dx.doi.org/10.1111/j.1365-2699.2010.02348.x</t>
  </si>
  <si>
    <t>Batllori, E; Camarero, JJ; Gutierrez, E</t>
  </si>
  <si>
    <t>Hajat, Shakoor; Kosatky, Tom</t>
  </si>
  <si>
    <t>Heat-related mortality: a review and exploration of heterogeneity</t>
  </si>
  <si>
    <t>10.1136/jech.2009.087999</t>
  </si>
  <si>
    <t>WOS:000281308900005</t>
  </si>
  <si>
    <t>http://dx.doi.org/10.1136/jech.2009.087999</t>
  </si>
  <si>
    <t>Hajat, S; Kosatky, T</t>
  </si>
  <si>
    <t>Meta analysis of heat mortality projections accross the globe.</t>
  </si>
  <si>
    <t>The present study suggests that an ageing population may heighten future vulnerability to heat exposure. During hot weather, older people may become dehydrated, hypernatraemic and have a likelihood of renal failure, with resultant complications of the cardiovascular system</t>
  </si>
  <si>
    <t>Iniguez, Carmen; Ballester, Ferran; Ferrandiz, Juan; Perez-Hoyos, Santiago; Saez, Marc; Lopez, Antonio</t>
  </si>
  <si>
    <t>Relation between Temperature and Mortality in Thirteen Spanish Cities</t>
  </si>
  <si>
    <t>10.3390/ijerph7083196</t>
  </si>
  <si>
    <t>WOS:000281411100013</t>
  </si>
  <si>
    <t>http://dx.doi.org/10.3390/ijerph7083196</t>
  </si>
  <si>
    <t>Iniguez, C; Ballester, F; Ferrandiz, J; Perez-Hoyos, S; Saez, M; Lopez, A</t>
  </si>
  <si>
    <t>SPAIN: Temperature and mortality in 14 cities in spain, finds no significant effect of temp on mort until age 70</t>
  </si>
  <si>
    <t>1990-1996</t>
  </si>
  <si>
    <t>Wood, S. W.; Hua, Q.; Allen, K. J.; Bowman, D. M. J. S.</t>
  </si>
  <si>
    <t>Age and growth of a fire prone Tasmanian temperate old-growth forest stand dominated by Eucalyptus regnans, the world's tallest angiosperm</t>
  </si>
  <si>
    <t>10.1016/j.foreco.2010.04.037</t>
  </si>
  <si>
    <t>WOS:000280172400002</t>
  </si>
  <si>
    <t>http://dx.doi.org/10.1016/j.foreco.2010.04.037</t>
  </si>
  <si>
    <t>Wood, SW; Hua, Q; Allen, KJ; Bowman, DMJS</t>
  </si>
  <si>
    <t>Lenarz, Mark S.; Fieberg, John; Schrage, Michael W.; Edwards, Andrew J.</t>
  </si>
  <si>
    <t>Living on the Edge: Viability of Moose in Northeastern Minnesota</t>
  </si>
  <si>
    <t>10.2193/2009-493</t>
  </si>
  <si>
    <t>WOS:000279290700014</t>
  </si>
  <si>
    <t>http://dx.doi.org/10.2193/2009-493</t>
  </si>
  <si>
    <t>Lenarz, MS; Fieberg, J; Schrage, MW; Edwards, AJ</t>
  </si>
  <si>
    <t>Dean, John G.; Stain, Helen J.</t>
  </si>
  <si>
    <t>Mental health impact for adolescents living with prolonged drought</t>
  </si>
  <si>
    <t>10.1111/j.1440-1584.2009.01107.x</t>
  </si>
  <si>
    <t>WOS:000273766100007</t>
  </si>
  <si>
    <t>http://dx.doi.org/10.1111/j.1440-1584.2009.01107.x</t>
  </si>
  <si>
    <t>Dean, JG; Stain, HJ</t>
  </si>
  <si>
    <t>Bastidas-Arteaga, E.; Chateauneuf, A.; Sanchez-Silva, M.; Bressolette, Ph.; Schoefs, F.</t>
  </si>
  <si>
    <t>Influence of weather and global warming in chloride ingress into concrete: A stochastic approach</t>
  </si>
  <si>
    <t>10.1016/j.strusafe.2010.03.002</t>
  </si>
  <si>
    <t>WOS:000278678700002</t>
  </si>
  <si>
    <t>http://dx.doi.org/10.1016/j.strusafe.2010.03.002</t>
  </si>
  <si>
    <t>Bastidas-Arteaga, E; Chateauneuf, A; Sanchez-Silva, M; Bressolette, P; Schoefs, F</t>
  </si>
  <si>
    <t>Augustin, Nicole H.; Musio, Monica; von Wilpert, Klaus; Kublin, Edgar; Wood, Simon N.; Schumacher, Martin</t>
  </si>
  <si>
    <t>Modeling Spatiotemporal Forest Health Monitoring Data</t>
  </si>
  <si>
    <t>10.1198/jasa.2009.ap07058</t>
  </si>
  <si>
    <t>WOS:000270916100003</t>
  </si>
  <si>
    <t>http://dx.doi.org/10.1198/jasa.2009.ap07058</t>
  </si>
  <si>
    <t>Augustin, NH; Musio, M; von Wilpert, K; Kublin, E; Wood, SN; Schumacher, M</t>
  </si>
  <si>
    <t>Moffet, Ryan C.; Prather, Kimberly A.</t>
  </si>
  <si>
    <t>In-situ measurements of the mixing state and optical properties of soot with implications for radiative forcing estimates</t>
  </si>
  <si>
    <t>10.1073/pnas.0900040106</t>
  </si>
  <si>
    <t>WOS:000268178400013</t>
  </si>
  <si>
    <t>http://dx.doi.org/10.1073/pnas.0900040106</t>
  </si>
  <si>
    <t>Moffet, RC; Prather, KA</t>
  </si>
  <si>
    <t>Jassal, Rachhpal S.; Black, T. Andrew; Spittlehouse, David L.; Bruemmer, Christian; Nesic, Zoran</t>
  </si>
  <si>
    <t>Evapotranspiration and water use efficiency in different-aged Pacific Northwest Douglas-fir stands</t>
  </si>
  <si>
    <t>10.1016/j.agrformet.2009.02.004</t>
  </si>
  <si>
    <t>WOS:000265363900027</t>
  </si>
  <si>
    <t>http://dx.doi.org/10.1016/j.agrformet.2009.02.004</t>
  </si>
  <si>
    <t>Jassal, RS; Black, TA; Spittlehouse, DL; Brummer, C; Nesic, Z</t>
  </si>
  <si>
    <t>Abrahamson, Vanessa; Wolf, Johanna; Lorenzoni, Irene; Fenn, Bridget; Kovats, Sari; Wilkinson, Paul; Adger, W. Neil; Raine, Rosalind</t>
  </si>
  <si>
    <t>Perceptions of heatwave risks to health: interview-based study of older people in London and Norwich, UK</t>
  </si>
  <si>
    <t>10.1093/pubmed/fdn102</t>
  </si>
  <si>
    <t>WOS:000263835600020</t>
  </si>
  <si>
    <t>http://dx.doi.org/10.1093/pubmed/fdn102</t>
  </si>
  <si>
    <t>Abrahamson, V; Wolf, J; Lorenzoni, I; Fenn, B; Kovats, S; Wilkinson, P; Adger, WN; Raine, R</t>
  </si>
  <si>
    <t>Cool paper. On climate knowledge and perceptions! Most elderly respondents didn't think they were at risk to heat.</t>
  </si>
  <si>
    <t>UK</t>
  </si>
  <si>
    <t>van Mantgem, Phillip J.; Stephenson, Nathan L.; Byrne, John C.; Daniels, Lori D.; Franklin, Jerry F.; Fule, Peter Z.; Harmon, Mark E.; Larson, Andrew J.; Smith, Jeremy M.; Taylor, Alan H.; Veblen, Thomas T.</t>
  </si>
  <si>
    <t>Widespread Increase of Tree Mortality Rates in the Western United States</t>
  </si>
  <si>
    <t>10.1126/science.1165000</t>
  </si>
  <si>
    <t>WOS:000262587900047</t>
  </si>
  <si>
    <t>http://dx.doi.org/10.1126/science.1165000</t>
  </si>
  <si>
    <t>van Mantgem, PJ; Stephenson, NL; Byrne, JC; Daniels, LD; Franklin, JF; Fule, PZ; Harmon, ME; Larson, AJ; Smith, JM; Taylor, AH; Veblen, TT</t>
  </si>
  <si>
    <t>Hennigar, Chris R.; MacLean, David A.; Amos-Binks, Luke J.</t>
  </si>
  <si>
    <t>A novel approach to optimize management strategies for carbon stored in both forests and wood products</t>
  </si>
  <si>
    <t>10.1016/j.foreco.2008.05.037</t>
  </si>
  <si>
    <t>WOS:000258361200033</t>
  </si>
  <si>
    <t>http://dx.doi.org/10.1016/j.foreco.2008.05.037</t>
  </si>
  <si>
    <t>Hennigar, CR; MacLean, DA; Amos-Binks, LJ</t>
  </si>
  <si>
    <t>Heguy, Lea; Garneau, Michelle; Goldberg, Mark S.; Raphoz, Marie; Guay, Frederic; Valois, Marie-France</t>
  </si>
  <si>
    <t>Associations between grass and weed pollen and emergency department visits for asthma among children in Montreal</t>
  </si>
  <si>
    <t>10.1016/j.envres.2007.10.005</t>
  </si>
  <si>
    <t>WOS:000253618800008</t>
  </si>
  <si>
    <t>http://dx.doi.org/10.1016/j.envres.2007.10.005</t>
  </si>
  <si>
    <t>Heguy, L; Garneau, M; Goldberg, MS; Raphoz, M; Guay, F; Valois, MF</t>
  </si>
  <si>
    <t>Crowder, Larry B.; Hazen, Elliott L.; Avissar, Naomi; Bjorkland, Rhema; Latanich, Catherine; Ogburn, Matthew B.</t>
  </si>
  <si>
    <t>The Impacts of Fisheries on Marine Ecosystems and the Transition to Ecosystem-Based Management</t>
  </si>
  <si>
    <t>10.1146/annurev.ecolsys.39.110707.173406</t>
  </si>
  <si>
    <t>WOS:000261725500013</t>
  </si>
  <si>
    <t>http://dx.doi.org/10.1146/annurev.ecolsys.39.110707.173406</t>
  </si>
  <si>
    <t>Crowder, LB; Hazen, EL; Avissar, N; Bjorkland, R; Latanich, C; Ogburn, MB</t>
  </si>
  <si>
    <t>Walter, K. M.; Edwards, M. E.; Grosse, G.; Zimov, S. A.; Chapin, F. S., III</t>
  </si>
  <si>
    <t>Thermokarst lakes as a source of atmospheric CH4 during the last deglaciation</t>
  </si>
  <si>
    <t>10.1126/science.1142924</t>
  </si>
  <si>
    <t>WOS:000250409200043</t>
  </si>
  <si>
    <t>http://dx.doi.org/10.1126/science.1142924</t>
  </si>
  <si>
    <t>Walter, KM; Edwards, ME; Grosse, G; Zimov, SA; Chapin, FS</t>
  </si>
  <si>
    <t>Lehmann, Johannes</t>
  </si>
  <si>
    <t>Bio-energy in the black</t>
  </si>
  <si>
    <t>10.1890/1540-9295(2007)5[381:BITB]2.0.CO;2</t>
  </si>
  <si>
    <t>WOS:000249192100020</t>
  </si>
  <si>
    <t>http://dx.doi.org/10.1890/1540-9295(2007)5[381:BITB]2.0.CO;2</t>
  </si>
  <si>
    <t>Lehmann, J</t>
  </si>
  <si>
    <t>Brown, PM; Wu, R</t>
  </si>
  <si>
    <t>Climate and disturbance forcing of episodic tree recruitment in a southwestern ponderosa pine landscape</t>
  </si>
  <si>
    <t>10.1890/05-0034</t>
  </si>
  <si>
    <t>WOS:000233419600019</t>
  </si>
  <si>
    <t>http://dx.doi.org/10.1890/05-0034</t>
  </si>
  <si>
    <t>Fox, DL; Koch, PL</t>
  </si>
  <si>
    <t>Carbon and oxygen isotopic variability in Neogene paleosol carbonates: constraints on the evolution of the C-4-grasslands of the Great Plains, USA</t>
  </si>
  <si>
    <t>10.1016/j.palaeo.2003.09.030</t>
  </si>
  <si>
    <t>WOS:000221991000005</t>
  </si>
  <si>
    <t>http://dx.doi.org/10.1016/j.palaeo.2003.09.030</t>
  </si>
  <si>
    <t>Gouveia, N; Hajat, S; Armstrong, B</t>
  </si>
  <si>
    <t>Socioeconomic differentials in the temperature-mortality relationship in Sao Paulo, Brazil</t>
  </si>
  <si>
    <t>10.1093/ije/dyg077</t>
  </si>
  <si>
    <t>WOS:000183874800015</t>
  </si>
  <si>
    <t>http://dx.doi.org/10.1093/ije/dyg077</t>
  </si>
  <si>
    <t>Historical Analysis. Temperature and Mortality in Sao Paulo</t>
  </si>
  <si>
    <t>mortalty</t>
  </si>
  <si>
    <t>1991-1994</t>
  </si>
  <si>
    <t>Kullman, L</t>
  </si>
  <si>
    <t>Rapid recent range-margin rise of tree and shrub species in the Swedish Scandes</t>
  </si>
  <si>
    <t>10.1046/j.0022-0477.2001.00630.x</t>
  </si>
  <si>
    <t>WOS:000174154500007</t>
  </si>
  <si>
    <t>http://dx.doi.org/10.1046/j.0022-0477.2001.00630.x</t>
  </si>
  <si>
    <t>JOHNSON, EA; LARSEN, CPS</t>
  </si>
  <si>
    <t>CLIMATICALLY INDUCED CHANGE IN FIRE FREQUENCY IN THE SOUTHERN CANADIAN ROCKIES</t>
  </si>
  <si>
    <t>10.2307/1938914</t>
  </si>
  <si>
    <t>WOS:A1991EU72300020</t>
  </si>
  <si>
    <t>http://dx.doi.org/10.2307/1938914</t>
  </si>
  <si>
    <t>Ahmad, Shakeel; Liu, Xiaomei; Tang, Jingchun; Zhang, Shicheng</t>
  </si>
  <si>
    <t>Biochar-supported nanosized zero-valent iron (nZVI/BC) composites for removal of nitro and chlorinated contaminants</t>
  </si>
  <si>
    <t>10.1016/j.cej.2021.133187</t>
  </si>
  <si>
    <t>WOS:000773067600002</t>
  </si>
  <si>
    <t>Wongnak, Phrutsamon; Bord, Severine; Donnet, Sophie; Hoch, Thierry; Beugnet, Frederic; Chalvet-Monfray, Karine</t>
  </si>
  <si>
    <t>A hierarchical Bayesian approach for incorporating expert opinions into parametric survival models: A case study of female Ixodes ricinus ticks exposed to various temperature and relative humidity conditions</t>
  </si>
  <si>
    <t>10.1016/j.ecolmodel.2021.109821</t>
  </si>
  <si>
    <t>WOS:000721610200006</t>
  </si>
  <si>
    <t>Khedmatgozar Dolati, Seyed Saman; Caluk, Nerma; Mehrabi, Armin; Khedmatgozar Dolati, Seyed Sasan</t>
  </si>
  <si>
    <t>Non-Destructive Testing Applications for Steel Bridges</t>
  </si>
  <si>
    <t>10.3390/app11209757</t>
  </si>
  <si>
    <t>WOS:000714653800001</t>
  </si>
  <si>
    <t>deals with bridges. "aging and environmental impacts, bridges require periodic inspections."</t>
  </si>
  <si>
    <t>Joseph, Stephen; Cowie, Annette L.; Van Zwieten, Lukas; Bolan, Nanthi; Budai, Alice; Buss, Wolfram; Cayuela, Maria Luz; Graber, Ellen R.; Ippolito, James A.; Kuzyakov, Yakov; Luo, Yu; Ok, Yong Sik; Palansooriya, Kumuduni N.; Shepherd, Jessica; Stephens, Scott; Weng, Zhe (Han); Lehmann, Johannes</t>
  </si>
  <si>
    <t>How biochar works, and when it doesn't: A review of mechanisms controlling soil and plant responses to biochar</t>
  </si>
  <si>
    <t>10.1111/gcbb.12885</t>
  </si>
  <si>
    <t>WOS:000689001700001</t>
  </si>
  <si>
    <t>deals with biochar.</t>
  </si>
  <si>
    <t>Toedtling, Franz; Trippl, Michaela; Desch, Veronika</t>
  </si>
  <si>
    <t>New directions for RIS studies and policies in the face of grand societal challenges</t>
  </si>
  <si>
    <t>10.1080/09654313.2021.1951177</t>
  </si>
  <si>
    <t>WOS:000673076300001</t>
  </si>
  <si>
    <t>Song, Mengdi; Li, Xin; Yang, Suding; Yu, Xuena; Zhou, Songxiu; Yang, Yiming; Chen, Shiyi; Dong, Huabin; Liao, Keren; Chen, Qi; Lu, Keding; Zhang, Ningning; Cao, Junji; Zeng, Limin; Zhang, Yuanhang</t>
  </si>
  <si>
    <t>Spatiotemporal variation, sources, and secondary transformation potential of volatile organic compounds in Xi'an, China</t>
  </si>
  <si>
    <t>10.5194/acp-21-4939-2021</t>
  </si>
  <si>
    <t>WOS:000636064900003</t>
  </si>
  <si>
    <t>Tarin-Carrasco, Patricia; Im, Ulas; Geels, Camilla; Palacios-Pena, Laura; Jimenez-Guerrero, Pedro</t>
  </si>
  <si>
    <t>Contribution of fine particulate matter to present and future premature mortality over Europe: A non-linear response</t>
  </si>
  <si>
    <t>10.1016/j.envint.2021.106517</t>
  </si>
  <si>
    <t>WOS:000663302000010</t>
  </si>
  <si>
    <t>Burgeon, Victor; Fouche, Julien; Leifeld, Jens; Chenu, Claire; Cornelis, Jean-Thomas</t>
  </si>
  <si>
    <t>Organo-mineral associations largely contribute to the stabilization of century-old pyrogenic organic matter in cropland soils</t>
  </si>
  <si>
    <t>10.1016/j.geoderma.2020.114841</t>
  </si>
  <si>
    <t>WOS:000621894500003</t>
  </si>
  <si>
    <t>Zhong, Shuang; Cheng, Qiu; Zhang, Shuwei; Huang, Cunrui; Wang, Zhe</t>
  </si>
  <si>
    <t>An impact assessment of disaster education on children's flood risk perceptions in China: Policy implications for adaptation to climate extremes</t>
  </si>
  <si>
    <t>10.1016/j.scitotenv.2020.143761</t>
  </si>
  <si>
    <t>WOS:000604432900042</t>
  </si>
  <si>
    <t>Clarke, Ben J.; Otto, Friederike E. L.; Jones, Richard G.</t>
  </si>
  <si>
    <t>Inventories of extreme weather events and impacts: Implications for loss and damage from and adaptation to climate extremes</t>
  </si>
  <si>
    <t>10.1016/j.crm.2021.100285</t>
  </si>
  <si>
    <t>WOS:000663363000003</t>
  </si>
  <si>
    <t>Extreme Weather and mortality</t>
  </si>
  <si>
    <t>sensitivity, exposure, vulnerability</t>
  </si>
  <si>
    <t>2000-2019</t>
  </si>
  <si>
    <t>Spezzano, Pasquale</t>
  </si>
  <si>
    <t>Mapping the susceptibility of UNESCO World Cultural Heritage sites in Europe to ambient (outdoor) air pollution</t>
  </si>
  <si>
    <t>10.1016/j.scitotenv.2020.142345</t>
  </si>
  <si>
    <t>WOS:000593907600016</t>
  </si>
  <si>
    <t>deals with UNESCO world heritage sites.</t>
  </si>
  <si>
    <t>Stritih, Ana; Senf, Cornelius; Seidl, Rupert; Gret-Regamey, Adrienne; Bebi, Peter</t>
  </si>
  <si>
    <t>The impact of land-use legacies and recent management on natural disturbance susceptibility in mountain forests</t>
  </si>
  <si>
    <t>10.1016/j.foreco.2021.118950</t>
  </si>
  <si>
    <t>WOS:000617940200001</t>
  </si>
  <si>
    <t>Sisma-Ventura, Guy; Kress, Nurit; Silverman, Jacob; Gertner, Yaron; Ozer, Tal; Biton, Eli; Lazar, Ayah; Gertman, Isaac; Rahav, Eyal; Herut, Barak</t>
  </si>
  <si>
    <t>Post-eastern Mediterranean Transient Oxygen Decline in the Deep Waters of the Southeast Mediterranean Sea Supports Weakening of Ventilation Rates</t>
  </si>
  <si>
    <t>10.3389/fmars.2020.598686</t>
  </si>
  <si>
    <t>WOS:000612353400001</t>
  </si>
  <si>
    <t>Deals with ventilation of deep ocean waters</t>
  </si>
  <si>
    <t>Wu, Guangming; Fu, Pingqing; Ram, Kirpa; Song, Jianzhong; Chen, Qingcai; Kawamura, Kimitaka; Wan, Xin; Kang, Shichang; Wang, Xiaoping; Laskin, Alexander; Cong, Zhiyuan</t>
  </si>
  <si>
    <t>Fluorescence characteristics of water-soluble organic carbon in atmospheric aerosol</t>
  </si>
  <si>
    <t>10.1016/j.envpol.2020.115906</t>
  </si>
  <si>
    <t>WOS:000600553000052</t>
  </si>
  <si>
    <t>Chapman, James; Power, Aoife; Netzel, Michael E.; Sultanbawa, Yasmina; Smyth, Heather E.; Vic Khanh Truong; Cozzolino, Daniel</t>
  </si>
  <si>
    <t>Challenges and opportunities of the fourth revolution: a brief insight into the future of food</t>
  </si>
  <si>
    <t>10.1080/10408398.2020.1863328</t>
  </si>
  <si>
    <t>WOS:000605047200001</t>
  </si>
  <si>
    <t>Zhang, Ting; Li, Guiying; Yu, Yingxin; Ji, Yuemeng; An, Taicheng</t>
  </si>
  <si>
    <t>Atmospheric diffusion profiles and health risks of typical VOC: Numerical modelling study</t>
  </si>
  <si>
    <t>10.1016/j.jclepro.2020.122982</t>
  </si>
  <si>
    <t>WOS:000579495100072</t>
  </si>
  <si>
    <t>Baquero Larriva, Maria Teresa; Higueras, Ester</t>
  </si>
  <si>
    <t>Health risk for older adults in Madrid, by outdoor thermal and acoustic comfort</t>
  </si>
  <si>
    <t>10.1016/j.uclim.2020.100724</t>
  </si>
  <si>
    <t>WOS:000594383200001</t>
  </si>
  <si>
    <t>Heat and morbidity</t>
  </si>
  <si>
    <t>Deals with comfort.</t>
  </si>
  <si>
    <t>sensitivvity</t>
  </si>
  <si>
    <t>Sun, Ruiling; Gong, Zaiwu; Gao, Ge; Shah, Ashfaq Ahmad</t>
  </si>
  <si>
    <t>Comparative analysis of Multi-Criteria Decision-Making methods for flood disaster risk in the Yangtze River Delta</t>
  </si>
  <si>
    <t>10.1016/j.ijdrr.2020.101768</t>
  </si>
  <si>
    <t>WOS:000599710700002</t>
  </si>
  <si>
    <t>Prasetyo, Yogi Tri; Senoro, Delia B.; German, Josephine D.; Robielos, Rex Aurelius C.; Ney, Froilan P.</t>
  </si>
  <si>
    <t>Confirmatory factor analysis of vulnerability to natural hazards: A household Vulnerability Assessment in Marinduque Island, Philippines</t>
  </si>
  <si>
    <t>10.1016/j.ijdrr.2020.101831</t>
  </si>
  <si>
    <t>WOS:000599651300010</t>
  </si>
  <si>
    <t>Kang, Shichang; Zhang, Yulan; Qian, Yun; Wang, Hailong</t>
  </si>
  <si>
    <t>A review of black carbon in snow and ice and its impact on the cryosphere</t>
  </si>
  <si>
    <t>10.1016/j.earscirev.2020.103346</t>
  </si>
  <si>
    <t>WOS:000588283400014</t>
  </si>
  <si>
    <t>Chambers, Jonathan</t>
  </si>
  <si>
    <t>Global and cross-country analysis of exposure of vulnerable populations to heatwaves from 1980 to 2018</t>
  </si>
  <si>
    <t>10.1007/s10584-020-02884-2</t>
  </si>
  <si>
    <t>WOS:000576565700001</t>
  </si>
  <si>
    <t>Shikwambana, Lerato; Mhangara, Paidamwoyo; Mbatha, Nkanyiso</t>
  </si>
  <si>
    <t>Trend analysis and first time observations of sulphur dioxide and nitrogen dioxide in South Africa using TROPOMI/Sentinel-5 P data</t>
  </si>
  <si>
    <t>10.1016/j.jag.2020.102130</t>
  </si>
  <si>
    <t>WOS:000538937800012</t>
  </si>
  <si>
    <t>Deals with aging power stations.</t>
  </si>
  <si>
    <t>Ternes, Kylie; Iyengar, Vijeth; Lavretsky, Helen; Dawson, Walter D.; Booi, Laura; Ibanez, Agustin; Vahia, Ipsit; Reynolds, Charles, III; DeKosky, Steven; Cummings, Jeffrey; Miller, Bruce; Perissinotto, Carla; Kaye, Jeffrey; Eyre, Harris A.</t>
  </si>
  <si>
    <t>Brain health INnovation Diplomacy: a model binding diverse disciplines to manage the promise and perils of technological innovation</t>
  </si>
  <si>
    <t>10.1017/S1041610219002266</t>
  </si>
  <si>
    <t>WOS:000571240100008</t>
  </si>
  <si>
    <t>http://dx.doi.org/10.1017/S1041610219002266</t>
  </si>
  <si>
    <t>Ternes, K; Iyengar, V; Lavretsky, H; Dawson, WD; Booi, L; Ibanez, A; Vahia, I; Reynolds, C; DeKosky, S; Cummings, J; Miller, B; Perissinotto, C; Kaye, J; Eyre, HA</t>
  </si>
  <si>
    <t>Lu, Peng; Xia, Guoxin; Zhao, Qi; Xu, Rongbin; Li, Shanshan; Guo, Yuming</t>
  </si>
  <si>
    <t>Temporal trends of the association between ambient temperature and hospitalisations for cardiovascular diseases in Queensland, Australia from 1995 to 2016: A time-stratified case-crossover study</t>
  </si>
  <si>
    <t>10.1371/journal.pmed.1003176</t>
  </si>
  <si>
    <t>WOS:000554605300003</t>
  </si>
  <si>
    <t>Larson, Evan R.; Kipfmueller, Kurt F.; Johnson, Lane B.</t>
  </si>
  <si>
    <t>People, Fire, and Pine: Linking Human Agency and Landscape in the Boundary Waters Canoe Area Wilderness and Beyond</t>
  </si>
  <si>
    <t>10.1080/24694452.2020.1768042</t>
  </si>
  <si>
    <t>WOS:000549645700001</t>
  </si>
  <si>
    <t>dewals with aging pine forests</t>
  </si>
  <si>
    <t>Jan, Ahmad; Coon, Ethan T.; Painter, Scott L.</t>
  </si>
  <si>
    <t>Evaluating integrated surface/subsurface permafrost thermal hydrology models in ATS (v0.88) against observations from a polygonal tundra site</t>
  </si>
  <si>
    <t>10.5194/gmd-13-2259-2020</t>
  </si>
  <si>
    <t>WOS:000535190100003</t>
  </si>
  <si>
    <t>Renne, John; Wolshon, Brian; Murray-Tuite, Pamela; Pande, Anurag</t>
  </si>
  <si>
    <t>Emergence of resilience as a framework for state Departments of Transportation (DOTs) in the United States</t>
  </si>
  <si>
    <t>10.1016/j.trd.2019.11.007</t>
  </si>
  <si>
    <t>WOS:000530686800001</t>
  </si>
  <si>
    <t>deals with aging infrastructure.</t>
  </si>
  <si>
    <t>Zang, Yuzhu; Liu, Yansui; Yang, Yuanyuan; Woods, Michael; Fois, Francesca</t>
  </si>
  <si>
    <t>Rural decline or restructuring? Implications for sustainability transitions in rural China</t>
  </si>
  <si>
    <t>10.1016/j.landusepol.2020.104531</t>
  </si>
  <si>
    <t>WOS:000526720000053</t>
  </si>
  <si>
    <t>http://dx.doi.org/10.1016/j.landusepol.2020.104531</t>
  </si>
  <si>
    <t>Zang, YZ; Liu, YS; Yang, YY; Woods, M; Fois, F</t>
  </si>
  <si>
    <t>Dimitrova, Anna; Bora, Jayanta Kumar</t>
  </si>
  <si>
    <t>Monsoon weather and early childhood health in India</t>
  </si>
  <si>
    <t>10.1371/journal.pone.0231479</t>
  </si>
  <si>
    <t>WOS:000535983300063</t>
  </si>
  <si>
    <t>Giordano, Pier Francesco; Prendergast, Luke J.; Limongelli, Maria Pina</t>
  </si>
  <si>
    <t>A framework for assessing the value of information for health monitoring of scoured bridges</t>
  </si>
  <si>
    <t>10.1007/s13349-020-00398-0</t>
  </si>
  <si>
    <t>WOS:000524642500001</t>
  </si>
  <si>
    <t>Qu, Yuanxin; Jin, Zhangdong; Wang, Jin; Wang, Yunqiang; Xiao, Jun; Gou, Long-Fei; Zhang, Fei; Liu, Chun-Yao; Gao, Yongli; Suarez, Marina B.; Xu, Xiaomei</t>
  </si>
  <si>
    <t>The sources and seasonal fluxes of particulate organic carbon in the Yellow River</t>
  </si>
  <si>
    <t>10.1002/esp.4861</t>
  </si>
  <si>
    <t>WOS:000522778200001</t>
  </si>
  <si>
    <t>GebreEgziabher, Merhawi; Demissie, Yonas</t>
  </si>
  <si>
    <t>Modeling Urban Flood Inundation and Recession Impacted by Manholes</t>
  </si>
  <si>
    <t>10.3390/w12041160</t>
  </si>
  <si>
    <t>WOS:000539527500237</t>
  </si>
  <si>
    <t>Kim, Ho Soo; Wang, Wenbin; Kang, Le; Kim, So-Eun; Lee, Chan-Ju; Park, Sung-Chul; Park, Woo Sung; Ahn, Mi-Jeong; Kwak, Sang-Soo</t>
  </si>
  <si>
    <t>Metabolic engineering of low-molecular-weight antioxidants in sweetpotato</t>
  </si>
  <si>
    <t>10.1007/s11816-020-00621-w</t>
  </si>
  <si>
    <t>WOS:000522897800001</t>
  </si>
  <si>
    <t>http://dx.doi.org/10.1007/s11816-020-00621-w</t>
  </si>
  <si>
    <t>Kim, HS; Wang, WB; Kang, L; Kim, SE; Lee, CJ; Park, SC; Park, WS; Ahn, MJ; Kwak, SS</t>
  </si>
  <si>
    <t>Mucherera, Blessing; Mavhura, Emmanuel</t>
  </si>
  <si>
    <t>Flood survivors' perspectives on vulnerability reduction to floods in Mbire district, Zimbabwe</t>
  </si>
  <si>
    <t>10.4102/jamba.v12i1.663</t>
  </si>
  <si>
    <t>WOS:000521311400001</t>
  </si>
  <si>
    <t>Flooding exposure</t>
  </si>
  <si>
    <t>Zimbabwe</t>
  </si>
  <si>
    <t>Epstein, Adrienne; Bendavid, Eran; Nash, Denis; Charlebois, Edwin D.; Weiser, Sheri D.</t>
  </si>
  <si>
    <t>Drought and intimate partner violence towards women in 19 countries in sub-Saharan Africa during 2011-2018: A population-based study</t>
  </si>
  <si>
    <t>10.1371/journal.pmed.1003064</t>
  </si>
  <si>
    <t>WOS:000558139500023</t>
  </si>
  <si>
    <t>deals with the population aged 15-49</t>
  </si>
  <si>
    <t>Seltzer, Karl M.; Shindell, Drew T.; Kasibhatla, Prasad; Malley, Christopher S.</t>
  </si>
  <si>
    <t>Magnitude, trends, and impacts of ambient long-term ozone exposure in the United States from 2000 to 2015</t>
  </si>
  <si>
    <t>10.5194/acp-20-1757-2020</t>
  </si>
  <si>
    <t>WOS:000514165600001</t>
  </si>
  <si>
    <t>Wegiel, Andrzej; Polowy, Krzysztof</t>
  </si>
  <si>
    <t>Aboveground Carbon Content and Storage in Mature Scots Pine Stands of Different Densities</t>
  </si>
  <si>
    <t>10.3390/f11020240</t>
  </si>
  <si>
    <t>WOS:000519236600043</t>
  </si>
  <si>
    <t>Tsoulou, Ioanna; Andrews, Clinton J.; He, Ruikang; Mainelis, Gediminas; Sencik, Jennifer</t>
  </si>
  <si>
    <t>Summertime thermal conditions and senior resident behaviors in public housing: A case study in Elizabeth, NJ, USA</t>
  </si>
  <si>
    <t>10.1016/j.buildenv.2019.106411</t>
  </si>
  <si>
    <t>WOS:000532283600011</t>
  </si>
  <si>
    <t>http://dx.doi.org/10.1016/j.buildenv.2019.106411</t>
  </si>
  <si>
    <t>Tsoulou, I; Andrews, CJ; He, RK; Mainelis, G; Sencik, J</t>
  </si>
  <si>
    <t>NJ, USA: Explores the living conditions of adults 65+ currently. Projections suggest older adults will mostly live in cities with poorer housing conditions</t>
  </si>
  <si>
    <t>May or may not be relevant to us, might be worth mentioning as one of the demogrpahic characteristics that can affect adaptive capacity.</t>
  </si>
  <si>
    <t>AghaKouchak, Amir; Chiang, Felicia; Huning, Laurie S.; Love, Charlotte A.; Mallakpour, Iman; Mazdiyasni, Omid; Moftakhari, Hamed; Papalexiou, Simon Michael; Ragno, Elisa; Sadegh, Mojtaba</t>
  </si>
  <si>
    <t>Climate Extremes and Compound Hazards in a Warming World</t>
  </si>
  <si>
    <t>10.1146/annurev-earth-071719-055228</t>
  </si>
  <si>
    <t>WOS:000613951000021</t>
  </si>
  <si>
    <t>Jaloviar, Peter; Sedmakova, Denisa; Pittner, Jan; Dankova, Lucia Jarcuskova; Kucbel, Stanislav; Sedmak, Robert; Saniga, Milan</t>
  </si>
  <si>
    <t>Gap Structure and Regeneration in the Mixed Old-Growth Forests of National Nature Reserve Sitno, Slovakia</t>
  </si>
  <si>
    <t>10.3390/f11010081</t>
  </si>
  <si>
    <t>WOS:000513184500081</t>
  </si>
  <si>
    <t>Wutich, Amber</t>
  </si>
  <si>
    <t>Water insecurity: An agenda for research and call to action for human biology</t>
  </si>
  <si>
    <t>10.1002/ajhb.23345</t>
  </si>
  <si>
    <t>WOS:000494809400001</t>
  </si>
  <si>
    <t>http://dx.doi.org/10.1002/ajhb.23345</t>
  </si>
  <si>
    <t>Wutich, A</t>
  </si>
  <si>
    <t>Sanchez-Vicente, Santiago; Tagliafierro, Teresa; Coleman, James L.; Benach, Jorge L.; Tokarz, Rafal</t>
  </si>
  <si>
    <t>Polymicrobial Nature of Tick-Borne Diseases</t>
  </si>
  <si>
    <t>10.1128/mBio.02055-19</t>
  </si>
  <si>
    <t>WOS:000493915800023</t>
  </si>
  <si>
    <t>http://dx.doi.org/10.1128/mBio.02055-19</t>
  </si>
  <si>
    <t>Sanchez-Vicente, S; Tagliafierro, T; Coleman, JL; Benach, JL; Tokarz, R</t>
  </si>
  <si>
    <t>Musitu-Ferrer, Daniel; Leon-Moreno, Celeste; Evaristo Callejas-Jeronimo, Juan; Esteban-Ibanez, Macarena; Musitu-Ochoa, Gonzalo</t>
  </si>
  <si>
    <t>Relationships between Parental Socialization Styles, Empathy and Connectedness with Nature: Their Implications in Environmentalism</t>
  </si>
  <si>
    <t>10.3390/ijerph16142461</t>
  </si>
  <si>
    <t>WOS:000480659300015</t>
  </si>
  <si>
    <t>http://dx.doi.org/10.3390/ijerph16142461</t>
  </si>
  <si>
    <t>Musitu-Ferrer, D; Leon-Moreno, C; Callejas-Jeronimo, JE; Esteban-Ibanez, M; Musitu-Ochoa, G</t>
  </si>
  <si>
    <t>Heslop, J. K.; Winkel, M.; Anthony, K. M. Walter; Spencer, R. G. M.; Podgorski, D. C.; Zito, P.; Kholodov, A.; Zhang, M.; Liebner, S.</t>
  </si>
  <si>
    <t>Increasing Organic Carbon Biolability With Depth in Yedoma Permafrost: Ramifications for Future Climate Change</t>
  </si>
  <si>
    <t>10.1029/2018JG004712</t>
  </si>
  <si>
    <t>WOS:000481443800017</t>
  </si>
  <si>
    <t>http://dx.doi.org/10.1029/2018JG004712</t>
  </si>
  <si>
    <t>Heslop, JK; Winkel, M; Anthony, KMW; Spencer, RGM; Podgorski, DC; Zito, P; Kholodov, A; Zhang, M; Liebner, S</t>
  </si>
  <si>
    <t>Shuang, Qing; Liu, Hui Jie; Porse, Erik</t>
  </si>
  <si>
    <t>Review of the Quantitative Resilience Methods in Water Distribution Networks</t>
  </si>
  <si>
    <t>10.3390/w11061189</t>
  </si>
  <si>
    <t>WOS:000475346300077</t>
  </si>
  <si>
    <t>Deals with aging water infrastructure</t>
  </si>
  <si>
    <t>Songy, A.; Fernandez, O.; Clement, C.; Larignon, P.; Fontaine, F.</t>
  </si>
  <si>
    <t>Grapevine trunk diseases under thermal and water stresses</t>
  </si>
  <si>
    <t>10.1007/s00425-019-03111-8</t>
  </si>
  <si>
    <t>WOS:000467489300001</t>
  </si>
  <si>
    <t>Deals with grapevine trunk disease</t>
  </si>
  <si>
    <t>Le Tellier, Mathilde; Berrah, Lamia; Stutz, Benoit; Audy, Jean-Francois; Barnabe, Simon</t>
  </si>
  <si>
    <t>Towards sustainable business parks: A literature review and a systemic model</t>
  </si>
  <si>
    <t>10.1016/j.jclepro.2019.01.145</t>
  </si>
  <si>
    <t>WOS:000460709800012</t>
  </si>
  <si>
    <t>Yang, Jianwei; Jiang, Lingmei; Wu, Shengli; Wang, Gongxue; Wang, Jian; Liu, Xiaojing</t>
  </si>
  <si>
    <t>Development of a Snow Depth Estimation Algorithm over China for the FY-3D/MWRI</t>
  </si>
  <si>
    <t>10.3390/rs11080977</t>
  </si>
  <si>
    <t>WOS:000467646800087</t>
  </si>
  <si>
    <t>Jamshidi, Ali; Kurumisawa, Kiyofumi; White, Gregory; Nishizawa, Tatsuo; Igarashi, Toshifumi; Nawa, Toyoharu; Mao, Jize</t>
  </si>
  <si>
    <t>State-of-the-art of interlocking concrete block pavement technology in Japan as a post-modern pavement</t>
  </si>
  <si>
    <t>10.1016/j.conbuildmat.2018.11.286</t>
  </si>
  <si>
    <t>WOS:000458942400067</t>
  </si>
  <si>
    <t>Frantzeskaki, Niki</t>
  </si>
  <si>
    <t>Seven lessons for planning nature-based solutions in cities</t>
  </si>
  <si>
    <t>10.1016/j.envsci.2018.12.033</t>
  </si>
  <si>
    <t>WOS:000457508000011</t>
  </si>
  <si>
    <t>http://dx.doi.org/10.1016/j.envsci.2018.12.033</t>
  </si>
  <si>
    <t>Frantzeskaki, N</t>
  </si>
  <si>
    <t>Roy, Ajishnu; Pramanick, Kousik</t>
  </si>
  <si>
    <t>Analysing progress of sustainable development goal 6 in India: Past, present, and future</t>
  </si>
  <si>
    <t>10.1016/j.jenvman.2018.11.060</t>
  </si>
  <si>
    <t>WOS:000459845200114</t>
  </si>
  <si>
    <t>Doesn't really deal with aging populations</t>
  </si>
  <si>
    <t>India</t>
  </si>
  <si>
    <t>Moteki, Nobuhiro; Mori, Tatsuhiro; Matsui, Hitoshi; Ohata, Sho</t>
  </si>
  <si>
    <t>Observational constraint of in-cloud supersaturation for simulations of aerosol rainout in atmospheric models</t>
  </si>
  <si>
    <t>10.1038/s41612-019-0063-y</t>
  </si>
  <si>
    <t>WOS:000468008800001</t>
  </si>
  <si>
    <t>http://dx.doi.org/10.1038/s41612-019-0063-y</t>
  </si>
  <si>
    <t>Moteki, N; Mori, T; Matsui, H; Ohata, S</t>
  </si>
  <si>
    <t>Zhang, Anran; Hu, Wenqi; Li, Jiawei; Wei, Ran; Lin, Junfen; Ma, Wei</t>
  </si>
  <si>
    <t>Impact of heatwaves on daily outpatient visits of respiratory disease: A time stratified case-crossover study</t>
  </si>
  <si>
    <t>10.1016/j.envres.2018.10.034</t>
  </si>
  <si>
    <t>WOS:000458592200022</t>
  </si>
  <si>
    <t>Chen, Long-Chi; Guan, Xin; Li, Hai-Mei; Wang, Qing-Kui; Zhang, Wei-Dong; Yang, Qing-Peng; Wang, Si-Long</t>
  </si>
  <si>
    <t>Spatiotemporal patterns of carbon storage in forest ecosystems in Hunan Province, China</t>
  </si>
  <si>
    <t>10.1016/j.foreco.2018.09.059</t>
  </si>
  <si>
    <t>WOS:000455068700064</t>
  </si>
  <si>
    <t>http://dx.doi.org/10.1016/j.foreco.2018.09.059</t>
  </si>
  <si>
    <t>Chen, LC; Guan, X; Li, HM; Wang, QK; Zhang, WD; Yang, QP; Wang, SL</t>
  </si>
  <si>
    <t>Wang, Junfeng; Liu, Dantong; Ge, Xinlei; Wu, Yangzhou; Shen, Fuzhen; Chen, Mindong; Zhao, Jian; Xie, Conghui; Wang, Qingqing; Xu, Weiqi; Zhang, Jie; Hu, Jianlin; Allan, James; Joshi, Rutambhara; Fu, Pingqing; Coe, Hugh; Sun, Yele</t>
  </si>
  <si>
    <t>Characterization of black carbon-containing fine particles in Beijing during wintertime</t>
  </si>
  <si>
    <t>10.5194/acp-19-447-2019</t>
  </si>
  <si>
    <t>WOS:000455810000002</t>
  </si>
  <si>
    <t>http://dx.doi.org/10.5194/acp-19-447-2019</t>
  </si>
  <si>
    <t>Wang, JF; Liu, DT; Ge, XL; Wu, YZ; Shen, FZ; Chen, MD; Zhao, J; Xie, CH; Wang, QQ; Xu, WQ; Zhang, J; Hu, JL; Allan, J; Joshi, R; Fu, PQ; Coe, H; Sun, YL</t>
  </si>
  <si>
    <t>Lianxiao; Morimoto, Takehiro</t>
  </si>
  <si>
    <t>Spatial Analysis of Social Vulnerability to Floods Based on the MOVE Framework and Information Entropy Method: Case Study of Katsushika Ward, Tokyo</t>
  </si>
  <si>
    <t>10.3390/su11020529</t>
  </si>
  <si>
    <t>WOS:000457129900233</t>
  </si>
  <si>
    <t>http://dx.doi.org/10.3390/su11020529</t>
  </si>
  <si>
    <t>Lianxiao; Morimoto, T</t>
  </si>
  <si>
    <t>Vulnerability Indicator for flooding. Aging is one component of vulnerability to flooding.</t>
  </si>
  <si>
    <t>SLR</t>
  </si>
  <si>
    <t>flooding</t>
  </si>
  <si>
    <t>Cross-sectional 2010</t>
  </si>
  <si>
    <t>Zhang, Yunquan; Xiang, Qianqian; Yu, Yong; Zhan, Zhiying; Hu, Kejia; Ding, Zan</t>
  </si>
  <si>
    <t>Socio-geographic disparity in cardiorespiratory mortality burden attributable to ambient temperature in the United States</t>
  </si>
  <si>
    <t>10.1007/s11356-018-3653-z</t>
  </si>
  <si>
    <t>WOS:000454939400063</t>
  </si>
  <si>
    <t>Temperature and Morbidity</t>
  </si>
  <si>
    <t>1987-2000</t>
  </si>
  <si>
    <t>USA</t>
  </si>
  <si>
    <t>Sun, Shengzhi; Tian, Linwei; Cao, Wangnan; Lai, Poh-Chin; Wong, Paulina Pui Yun; Lee, Ruby Siu-yin; Mason, Tonya G.; Kraemer, Alexander; Wong, Chit-Ming</t>
  </si>
  <si>
    <t>Urban climate modified short-term association of air pollution with pneumonia mortality in Hong Kong</t>
  </si>
  <si>
    <t>10.1016/j.scitotenv.2018.07.311</t>
  </si>
  <si>
    <t>WOS:000445164800060</t>
  </si>
  <si>
    <t>http://dx.doi.org/10.1016/j.scitotenv.2018.07.311</t>
  </si>
  <si>
    <t>Sun, SZ; Tian, LW; Cao, WN; Lai, PC; Wong, PPY; Lee, RSY; Mason, TG; Kramer, A; Wong, CM</t>
  </si>
  <si>
    <t>Kilkis, Siir; Krajacic, Goran; Duic, Neven; Rosen, Marc A.; Al-Nimr, Moh'd Ahmad</t>
  </si>
  <si>
    <t>Advancements in sustainable development of energy, water and environment systems</t>
  </si>
  <si>
    <t>10.1016/j.enconman.2018.09.015</t>
  </si>
  <si>
    <t>WOS:000447578400013</t>
  </si>
  <si>
    <t>http://dx.doi.org/10.1016/j.enconman.2018.09.015</t>
  </si>
  <si>
    <t>Kilkis, S; Krajacic, G; Duic, N; Rosen, MA; Al-Nimr, MA</t>
  </si>
  <si>
    <t>Chatterjee, Nilovna; Nair, P. K. Ramachandran; Chakraborty, Saptarshi; Nair, Vimala D.</t>
  </si>
  <si>
    <t>Changes in soil carbon stocks across the Forest-Agroforest-Agriculture/Pasture continuum in various agroecological regions: A meta-analysis</t>
  </si>
  <si>
    <t>10.1016/j.agee.2018.07.014</t>
  </si>
  <si>
    <t>WOS:000444928700007</t>
  </si>
  <si>
    <t>http://dx.doi.org/10.1016/j.agee.2018.07.014</t>
  </si>
  <si>
    <t>Chatterjee, N; Nair, PKR; Chakraborty, S; Nair, VD</t>
  </si>
  <si>
    <t>Dietersdorfer, Elisabeth; Kirschner, Alexander; Schrammel, Barbara; Ohradanova-Repic, Anna; Stockinger, Hannes; Sommer, Regina; Walochnik, Julia; Cervero-Arago, Silvia</t>
  </si>
  <si>
    <t>Starved viable but non-culturable (VBNC) Legionella strains can infect and replicate in amoebae and human macrophages</t>
  </si>
  <si>
    <t>10.1016/j.watres.2018.01.058</t>
  </si>
  <si>
    <t>WOS:000439403000041</t>
  </si>
  <si>
    <t>http://dx.doi.org/10.1016/j.watres.2018.01.058</t>
  </si>
  <si>
    <t>Dietersdorfer, E; Kirschner, A; Schrammel, B; Ohradanova-Repic, A; Stockinger, H; Sommer, R; Walochnik, J; Cervero-Arago, S</t>
  </si>
  <si>
    <t>Saturno, Jorge; Holanda, Bruna A.; Poehlker, Christopher; Ditas, Florian; Wang, Qiaoqiao; Moran-Zuloaga, Daniel; Brito, Joel; Carbone, Samara; Cheng, Yafang; Chi, Xuguang; Ditas, Jeannine; Hoffmann, Thorsten; de Angelis, Isabella Hrabe; Koenemann, Tobias; Lavric, Jost, V; Ma, Nan; Ming, Jing; Paulsen, Hauke; Poehlker, Mira L.; Rizzo, Luciana, V; Schlag, Patrick; Su, Hang; Walter, David; Wolff, Stefan; Zhang, Yuxuan; Artaxo, Paulo; Poeschl, Ulrich; Andreae, Meinrat O.</t>
  </si>
  <si>
    <t>Black and brown carbon over central Amazonia: long-term aerosol measurements at the ATTO site</t>
  </si>
  <si>
    <t>10.5194/acp-18-12817-2018</t>
  </si>
  <si>
    <t>WOS:000443861100003</t>
  </si>
  <si>
    <t>http://dx.doi.org/10.5194/acp-18-12817-2018</t>
  </si>
  <si>
    <t>Saturno, J; Holanda, BA; Pohlker, C; Ditas, F; Wang, QQ; Moran-Zuloaga, D; Brito, J; Carbone, S; Cheng, YF; Chi, XG; Ditas, J; Hoffmann, T; de Angelis, IH; Konemann, T; Lavric, JV; Ma, N; Ming, J; Paulsen, H; Pohlker, ML; Rizzo, LV; Schlag, P; Su, H; Walter, D; Wolff, S; Zhang, YX; Artaxo, P; Poschl, U; Andreae, MO</t>
  </si>
  <si>
    <t>Jurjonas, Matthew; Seekamp, Erin</t>
  </si>
  <si>
    <t>Rural coastal community resilience: Assessing a framework in eastern North Carolina</t>
  </si>
  <si>
    <t>10.1016/j.ocecoaman.2017.10.010</t>
  </si>
  <si>
    <t>WOS:000440119600013</t>
  </si>
  <si>
    <t>http://dx.doi.org/10.1016/j.ocecoaman.2017.10.010</t>
  </si>
  <si>
    <t>Jurjonas, M; Seekamp, E</t>
  </si>
  <si>
    <t>Adaptation.</t>
  </si>
  <si>
    <t>Fu, Sze Hang; Gasparrini, Antonio; Rodriguez, Peter S.; Jha, Prabhat</t>
  </si>
  <si>
    <t>Mortality attributable to hot and cold ambient temperatures in India: a nationally representative case-crossover study</t>
  </si>
  <si>
    <t>10.1371/journal.pmed.1002619</t>
  </si>
  <si>
    <t>WOS:000440339700024</t>
  </si>
  <si>
    <t>http://dx.doi.org/10.1371/journal.pmed.1002619</t>
  </si>
  <si>
    <t>Fu, SH; Gasparrini, A; Rodriguez, PS; Jha, P</t>
  </si>
  <si>
    <t>Historical analysis. Temperature and mortality in India.</t>
  </si>
  <si>
    <t>hot and cold</t>
  </si>
  <si>
    <t>2001-2013</t>
  </si>
  <si>
    <t>Ward, Kevin</t>
  </si>
  <si>
    <t>Policy mobilities, politics and place: The making of financial urban futures</t>
  </si>
  <si>
    <t>10.1177/0969776417731405</t>
  </si>
  <si>
    <t>WOS:000439592500004</t>
  </si>
  <si>
    <t>http://dx.doi.org/10.1177/0969776417731405</t>
  </si>
  <si>
    <t>Ward, K</t>
  </si>
  <si>
    <t>Ashraf, Mohamad; Zulkifli, Raja; Sanusi, Ruzana; Tohiran, Kamil A.; Terhem, Razak; Moslim, Ramle; Norhisham, Ahmad R.; Ashton-Butt, Adham; Azhar, Badrul</t>
  </si>
  <si>
    <t>Alley-cropping system can boost arthropod biodiversity and ecosystem functions in oil palm plantations</t>
  </si>
  <si>
    <t>10.1016/j.agee.2018.03.017</t>
  </si>
  <si>
    <t>WOS:000432104400003</t>
  </si>
  <si>
    <t>http://dx.doi.org/10.1016/j.agee.2018.03.017</t>
  </si>
  <si>
    <t>Ashraf, M; Zulkifli, R; Sanusi, R; Tohiran, KA; Terhem, R; Moslim, R; Norhisham, AR; Ashton-Butt, A; Azhar, B</t>
  </si>
  <si>
    <t>Zhang, Yunquan; Yu, Chuanhua; Peng, Minjin; Zhang, Lan</t>
  </si>
  <si>
    <t>The burden of ambient temperature on years of life lost: A multi-community analysis in Hubei, China</t>
  </si>
  <si>
    <t>10.1016/j.scitotenv.2017.10.079</t>
  </si>
  <si>
    <t>WOS:000424196800146</t>
  </si>
  <si>
    <t>http://dx.doi.org/10.1016/j.scitotenv.2017.10.079</t>
  </si>
  <si>
    <t>Zhang, YQ; Yu, CH; Peng, MJ; Zhang, L</t>
  </si>
  <si>
    <t>CHINA: The authors explore the relationship between ambient temperature and years of life lost</t>
  </si>
  <si>
    <t>Interesting to think of YLL, which seems to usually be done with pollution studies. Authors find a U shaped curve with temperature and YLL</t>
  </si>
  <si>
    <t>2009-2012</t>
  </si>
  <si>
    <t>Lee, Suji; Lee, Hwanhee; Myung, Woojae; Kim, E. Jin; Kim, Ho</t>
  </si>
  <si>
    <t>Mental disease-related emergency admissions attributable to hot temperatures</t>
  </si>
  <si>
    <t>10.1016/j.scitotenv.2017.10.260</t>
  </si>
  <si>
    <t>WOS:000424121800070</t>
  </si>
  <si>
    <t>http://dx.doi.org/10.1016/j.scitotenv.2017.10.260</t>
  </si>
  <si>
    <t>Lee, S; Lee, H; Myung, W; Kim, EJ; Kim, H</t>
  </si>
  <si>
    <t>Stachlewska, Iwona S.; Samson, Mateusz; Zawadzka, Olga; Harenda, Kamila M.; Janicka, Lucja; Poczta, Patryk; Szczepanik, Dominika; Heese, Birgit; Wang, Dongxiang; Borek, Karolina; Tetoni, Eleni; Proestakis, Emmanouil; Siomos, Nikolaos; Nemuc, Anca; Chojnicki, Bogdan H.; Markowicz, Krzysztof M.; Pietruczuk, Aleksander; Szkop, Artur; Althausen, Dietrich; Stebel, Kerstin; Schuettemeyer, Dirk; Zehner, Claus</t>
  </si>
  <si>
    <t>Modification of Local Urban Aerosol Properties by Long-Range Transport of Biomass Burning Aerosol</t>
  </si>
  <si>
    <t>10.3390/rs10030412</t>
  </si>
  <si>
    <t>WOS:000428280100058</t>
  </si>
  <si>
    <t>http://dx.doi.org/10.3390/rs10030412</t>
  </si>
  <si>
    <t>Stachlewska, IS; Samson, M; Zawadzka, O; Harenda, KM; Janicka, L; Poczta, P; Szczepanik, D; Heese, B; Wang, DX; Borek, K; Tetoni, E; Proestakis, E; Siomos, N; Nemuc, A; Chojnicki, BH; Markowicz, KM; Pietruczuk, A; Szkop, A; Althausen, D; Stebel, K; Schuettemeyer, D; Zehner, C</t>
  </si>
  <si>
    <t>Dai, Wei; Fu, Weijun; Jiang, Peikun; Zhao, Keli; Li, Yuhuan; Tao, Jixing</t>
  </si>
  <si>
    <t>Spatial pattern of carbon stocks in forest ecosystems of a typical subtropical region of southeastern China</t>
  </si>
  <si>
    <t>10.1016/j.foreco.2017.11.036</t>
  </si>
  <si>
    <t>WOS:000425578000029</t>
  </si>
  <si>
    <t>http://dx.doi.org/10.1016/j.foreco.2017.11.036</t>
  </si>
  <si>
    <t>Dai, W; Fu, WJ; Jiang, PK; Zhao, KL; Li, YH; Tao, JX</t>
  </si>
  <si>
    <t>Sergio, Fabrizio; Blas, Julio; Hiraldo, Fernando</t>
  </si>
  <si>
    <t>Animal responses to natural disturbance and climate extremes: a review</t>
  </si>
  <si>
    <t>10.1016/j.gloplacha.2017.10.009</t>
  </si>
  <si>
    <t>WOS:000424854000003</t>
  </si>
  <si>
    <t>deals with animal populations</t>
  </si>
  <si>
    <t>Aziz, Muhammad Abdul; Khan, Amir Hasan; Adnan, Muhammad; Ullah, Habib</t>
  </si>
  <si>
    <t>Traditional uses of medicinal plants used by Indigenous communities for veterinary practices at Bajaur Agency, Pakistan</t>
  </si>
  <si>
    <t>10.1186/s13002-018-0212-0</t>
  </si>
  <si>
    <t>WOS:000423438900002</t>
  </si>
  <si>
    <t>Gou, Faxiang; Liu, Xinfeng; He, Jian; Liu, Dongpeng; Cheng, Yao; Liu, Haixia; Yang, Xiaoting; Wei, Kongfu; Zheng, Yunhe; Jiang, Xiaojuan; Meng, Lei; Hu, Wenbiao</t>
  </si>
  <si>
    <t>Different responses of weather factors on hand, foot and mouth disease in three different climate areas of Gansu, China</t>
  </si>
  <si>
    <t>10.1186/s12879-017-2860-4</t>
  </si>
  <si>
    <t>WOS:000419896900002</t>
  </si>
  <si>
    <t>deals with adolescents.</t>
  </si>
  <si>
    <t>Vanos, Jennifer K.; Herdt, Alexandria J.; Lochbaum, Marc R.</t>
  </si>
  <si>
    <t>Effects of physical activity and shade on the heat balance and thermal perceptions of children in a playground microclimate</t>
  </si>
  <si>
    <t>10.1016/j.buildenv.2017.09.026</t>
  </si>
  <si>
    <t>WOS:000417010000011</t>
  </si>
  <si>
    <t>http://dx.doi.org/10.1016/j.buildenv.2017.09.026</t>
  </si>
  <si>
    <t>Vanos, JK; Herdt, AJ; Lochbaum, MR</t>
  </si>
  <si>
    <t>Tessarolo, Geiziane; Ladle, Richard; Rangel, Thiago; Hortal, Joaquin</t>
  </si>
  <si>
    <t>Temporal degradation of data limits biodiversity research</t>
  </si>
  <si>
    <t>10.1002/ece3.3259</t>
  </si>
  <si>
    <t>WOS:000409529800021</t>
  </si>
  <si>
    <t>http://dx.doi.org/10.1002/ece3.3259</t>
  </si>
  <si>
    <t>Tessarolo, G; Ladle, R; Rangel, T; Hortal, J</t>
  </si>
  <si>
    <t>Tonne, Cathryn; Basagana, Xavier; Chaix, Basile; Huynen, Maud; Hystad, Perry; Nawrot, Tim S.; Slama, Remy; Vermeulen, Roel; Weuve, Jennifer; Nieuwenhuijsen, Mark</t>
  </si>
  <si>
    <t>New frontiers for environmental epidemiology in a changing world</t>
  </si>
  <si>
    <t>10.1016/j.envint.2017.04.003</t>
  </si>
  <si>
    <t>WOS:000402007000019</t>
  </si>
  <si>
    <t>Not really relevant. It’s a summary of key challenges for environmental epidemiology including aging, chronic health, urbanization, technological change, and climate change.</t>
  </si>
  <si>
    <t>Zhang, Yunquan; Yu, Chuanhua; Bao, Junzhe; Li, Xudong</t>
  </si>
  <si>
    <t>Impact of temperature variation on mortality: An observational study from 12 counties across Hubei Province in China</t>
  </si>
  <si>
    <t>10.1016/j.scitotenv.2017.02.117</t>
  </si>
  <si>
    <t>WOS:000399845800021</t>
  </si>
  <si>
    <t>http://dx.doi.org/10.1016/j.scitotenv.2017.02.117</t>
  </si>
  <si>
    <t>Zhang, YQ; Yu, CH; Bao, JZ; Li, XD</t>
  </si>
  <si>
    <t>Historical Analysis. Temperature Variation and mortality. Elderly most at risk due to increases in temperature variation</t>
  </si>
  <si>
    <t>Andrade, Maria de Fatima; Kumar, Prashant; de Freitas, Edmilson Dias; Ynoue, Rita Yuri; Martins, Jorge; Martins, Leila D.; Nogueira, Thiago; Perez-Martinez, Pedro; de Miranda, Regina Maura; Albuquerque, Taciana; Teixeira Goncalves, Fabio Luiz; Oyama, Beatriz; Zhang, Yang</t>
  </si>
  <si>
    <t>Air quality in the megacity of Sao Paulo: Evolution over the last 30 years and future perspectives</t>
  </si>
  <si>
    <t>10.1016/j.atmosenv.2017.03.051</t>
  </si>
  <si>
    <t>WOS:000401594500006</t>
  </si>
  <si>
    <t>http://dx.doi.org/10.1016/j.atmosenv.2017.03.051</t>
  </si>
  <si>
    <t>Andrade, MDF; Kumar, P; de Freitas, ED; Ynoue, RY; Martins, J; Martins, LD; Nogueira, T; Perez-Martinez, P; de Miranda, RM; Albuquerque, T; Goncalves, FLT; Oyama, B; Zhang, Y</t>
  </si>
  <si>
    <t>Review article. Mostly about particulate matter and mortality. "In a recent study sponsored by the US National Institutes of Health, mortality in São_x000D_
 Paulo was found to be associated with cold and heat waves during the 1996–2010_x000D_
 period and certain subpopulations, such as the elderly, were found to be more_x000D_
 vulnerable than is the general public (Son et al., 2016)."</t>
  </si>
  <si>
    <t>air quality</t>
  </si>
  <si>
    <t>Sao Paulo, Brazil</t>
  </si>
  <si>
    <t>Ford, Sarah E.; Keeton, William S.</t>
  </si>
  <si>
    <t>Enhanced carbon storage through management for old-growth characteristics in northern hardwood-conifer forests</t>
  </si>
  <si>
    <t>10.1002/ecs2.1721</t>
  </si>
  <si>
    <t>WOS:000400985300005</t>
  </si>
  <si>
    <t>http://dx.doi.org/10.1002/ecs2.1721</t>
  </si>
  <si>
    <t>Ford, SE; Keeton, WS</t>
  </si>
  <si>
    <t>Trouve, Raphaeel; Bontemps, Jean-Daniel; Collet, Catherine; Seynave, Ingrid; Lebourgeois, Francois</t>
  </si>
  <si>
    <t>Radial growth resilience of sessile oak after drought is affected by site water status, stand density, and social status</t>
  </si>
  <si>
    <t>10.1007/s00468-016-1479-1</t>
  </si>
  <si>
    <t>WOS:000398106900013</t>
  </si>
  <si>
    <t>http://dx.doi.org/10.1007/s00468-016-1479-1</t>
  </si>
  <si>
    <t>Trouve, R; Bontemps, JD; Collet, C; Seynave, I; Lebourgeois, F</t>
  </si>
  <si>
    <t>Lopes, Vitoria A. R.; Marques, Guilherme Fernandes; Dornelles, Fernando; Medellin-Azuara, Josue</t>
  </si>
  <si>
    <t>Performance of rainwater harvesting systems under scenarios of non-potable water demand and roof area typologies using a stochastic approach</t>
  </si>
  <si>
    <t>10.1016/j.jclepro.2017.01.132</t>
  </si>
  <si>
    <t>WOS:000398425700031</t>
  </si>
  <si>
    <t>http://dx.doi.org/10.1016/j.jclepro.2017.01.132</t>
  </si>
  <si>
    <t>Lopes, VAR; Marques, GF; Dornelles, F; Medellin-Azuara, J</t>
  </si>
  <si>
    <t>Ho, Michelle; Lall, Upmanu; Allaire, Maura; Devineni, Naresh; Kwon, Hyun Han; Pal, Indrani; Raff, David; Wegner, David</t>
  </si>
  <si>
    <t>The future role of dams in the United States of America</t>
  </si>
  <si>
    <t>10.1002/2016WR019905</t>
  </si>
  <si>
    <t>WOS:000398568800001</t>
  </si>
  <si>
    <t>http://dx.doi.org/10.1002/2016WR019905</t>
  </si>
  <si>
    <t>Ho, M; Lall, U; Allaire, M; Devineni, N; Kwon, HH; Pal, I; Raff, D; Wegner, D</t>
  </si>
  <si>
    <t>Xiang, Jianjun; Hansen, Alana; Liu, Qiyong; Liu, Xiaobo; Tong, Michael Xiaoliang; Sun, Yehuan; Cameron, Scott; Hanson-Easey, Scott; Han, Gil-Soo; Williams, Craig; Weinstein, Philip; Bi, Peng</t>
  </si>
  <si>
    <t>Association between dengue fever incidence and meteorological factors in Guangzhou, China, 2005-2014</t>
  </si>
  <si>
    <t>10.1016/j.envres.2016.11.009</t>
  </si>
  <si>
    <t>WOS:000392366500003</t>
  </si>
  <si>
    <t>http://dx.doi.org/10.1016/j.envres.2016.11.009</t>
  </si>
  <si>
    <t>Xiang, JJ; Hansen, A; Liu, QY; Liu, XB; Tong, MXH; Sun, Y; Cameron, S; Hanson-Easey, S; Han, GS; Williams, C; Weinstein, P; Bi, P</t>
  </si>
  <si>
    <t>Chen, Kai; Zhou, Lian; Chen, Xiaodong; Ma, Zongwei; Liu, Yang; Huang, Lei; Bi, Jun; Kinney, Patrick L.</t>
  </si>
  <si>
    <t>Urbanization Level and Vulnerability to Heat-Related Mortality in Jiangsu Province, China</t>
  </si>
  <si>
    <t>10.1289/EHP204</t>
  </si>
  <si>
    <t>WOS:000390211200012</t>
  </si>
  <si>
    <t>http://dx.doi.org/10.1289/EHP204</t>
  </si>
  <si>
    <t>Chen, K; Zhou, L; Chen, XD; Ma, ZW; Liu, Y; Huang, L; Bi, J; Kinney, PL</t>
  </si>
  <si>
    <t>Historical analysis in China. Areas with high percentage of elderly experienced higher mortality with higher temperatures.</t>
  </si>
  <si>
    <t>2009-2013</t>
  </si>
  <si>
    <t>Zheng, Jun; Egger, Christoph; Lienert, Judit</t>
  </si>
  <si>
    <t>A scenario-based MCDA framework for wastewater infrastructure planning under uncertainty</t>
  </si>
  <si>
    <t>10.1016/j.jenvman.2016.09.027</t>
  </si>
  <si>
    <t>WOS:000385900000049</t>
  </si>
  <si>
    <t>Noelke, Clemens; McGovern, Mark; Corsi, Daniel J.; Jimenez, Marcia P.; Stern, Ari; Wing, Ian Sue; Berkman, Lisa</t>
  </si>
  <si>
    <t>Increasing ambient temperature reduces emotional well-being</t>
  </si>
  <si>
    <t>10.1016/j.envres.2016.06.045</t>
  </si>
  <si>
    <t>WOS:000386413600015</t>
  </si>
  <si>
    <t>http://dx.doi.org/10.1016/j.envres.2016.06.045</t>
  </si>
  <si>
    <t>Noelke, C; McGovern, M; Corsi, DJ; Jimenez, MP; Stern, A; Wing, IS; Berkman, L</t>
  </si>
  <si>
    <t>UNITED STATES: by comparing surveys to local weather the authors find that high temperatures lower good attitudes and raise bad attitudes and fatigue</t>
  </si>
  <si>
    <t>emotional wellbeing</t>
  </si>
  <si>
    <t>2008-2013</t>
  </si>
  <si>
    <t>United States</t>
  </si>
  <si>
    <t>Fowler, Ashley M.; Smith, Shannen M.; Booth, David J.; Stewart, John</t>
  </si>
  <si>
    <t>Partial migration of grey mullet (Mugil cephalus) on Australia's east coast revealed by otolith chemistry</t>
  </si>
  <si>
    <t>10.1016/j.marenvres.2016.06.010</t>
  </si>
  <si>
    <t>WOS:000381168000024</t>
  </si>
  <si>
    <t>http://dx.doi.org/10.1016/j.marenvres.2016.06.010</t>
  </si>
  <si>
    <t>Fowler, AM; Smith, SM; Booth, DJ; Stewart, J</t>
  </si>
  <si>
    <t>Eugene, Alexis J.; Xia, Sha-Sha; Guzman, Marcelo I.</t>
  </si>
  <si>
    <t>Aqueous Photochemistry of Glyoxylic Acid</t>
  </si>
  <si>
    <t>10.1021/acs.jpca.6b00225</t>
  </si>
  <si>
    <t>WOS:000377238600007</t>
  </si>
  <si>
    <t>http://dx.doi.org/10.1021/acs.jpca.6b00225</t>
  </si>
  <si>
    <t>Eugene, AJ; Xia, SS; Guzman, MI</t>
  </si>
  <si>
    <t>Li, Xinhu; Song, Jinchao; Lin, Tao; Dixon, Jane; Zhang, Guoqin; Ye, Hong</t>
  </si>
  <si>
    <t>Urbanization and health in China, thinking at the national, local and individual levels</t>
  </si>
  <si>
    <t>10.1186/s12940-016-0104-5</t>
  </si>
  <si>
    <t>WOS:000371896300007</t>
  </si>
  <si>
    <t>http://dx.doi.org/10.1186/s12940-016-0104-5</t>
  </si>
  <si>
    <t>Li, XH; Song, JC; Lin, T; Dixon, J; Zhang, GQ; Ye, H</t>
  </si>
  <si>
    <t>Solomon, Dawit; Lehmann, Johannes; Fraser, James A.; Leach, Melissa; Amanor, Kojo; Frausin, Victoria; Kristiansen, Soren M.; Millimouno, Dominique; Fairhead, James</t>
  </si>
  <si>
    <t>Indigenous African soil enrichment as a climate-smart sustainable agriculture alternative</t>
  </si>
  <si>
    <t>10.1002/fee.1226</t>
  </si>
  <si>
    <t>WOS:000371520300015</t>
  </si>
  <si>
    <t>http://dx.doi.org/10.1002/fee.1226</t>
  </si>
  <si>
    <t>Solomon, D; Lehmann, J; Fraser, JA; Leach, M; Amanor, K; Frausin, V; Kristiansen, SM; Millimouno, D; Fairhead, J</t>
  </si>
  <si>
    <t>Burghardt, Liana T.; Edwards, Brianne R.; Donohue, Kathleen</t>
  </si>
  <si>
    <t>Multiple paths to similar germination behavior in Arabidopsis thaliana</t>
  </si>
  <si>
    <t>10.1111/nph.13685</t>
  </si>
  <si>
    <t>WOS:000373378000040</t>
  </si>
  <si>
    <t>http://dx.doi.org/10.1111/nph.13685</t>
  </si>
  <si>
    <t>Burghardt, LT; Edwards, BR; Donohue, K</t>
  </si>
  <si>
    <t>Ngom, Roland; Gosselin, Pierre; Blais, Claudia</t>
  </si>
  <si>
    <t>Reduction of disparities in access to green spaces: Their geographic insertion and recreational functions matter</t>
  </si>
  <si>
    <t>10.1016/j.apgeog.2015.11.008</t>
  </si>
  <si>
    <t>WOS:000368953500004</t>
  </si>
  <si>
    <t>http://dx.doi.org/10.1016/j.apgeog.2015.11.008</t>
  </si>
  <si>
    <t>Ngom, R; Gosselin, P; Blais, C</t>
  </si>
  <si>
    <t>Athanasiadis, Athanasios; Fitzgerald, Clare; Davidson, Nicholas M.; Giorio, Chiara; Botchway, Stanley W.; Ward, Andrew D.; Kalberer, Markus; Pope, Francis D.; Kuimova, Marina K.</t>
  </si>
  <si>
    <t>Dynamic viscosity mapping of the oxidation of squalene aerosol particles</t>
  </si>
  <si>
    <t>10.1039/c6cp05674a</t>
  </si>
  <si>
    <t>WOS:000388492900019</t>
  </si>
  <si>
    <t>Van Gunst, K. Jane; Weisberg, Peter J.; Yang, Jian; Fan, Yuanchao</t>
  </si>
  <si>
    <t>Do denser forests have greater risk of tree mortality: A remote sensing analysis of density-dependent forest mortality</t>
  </si>
  <si>
    <t>10.1016/j.foreco.2015.09.032</t>
  </si>
  <si>
    <t>WOS:000366789500003</t>
  </si>
  <si>
    <t>deals with forests</t>
  </si>
  <si>
    <t>Urrutia-Jalabert, Rocio; Malhi, Yadvinder; Barichivich, Jonathan; Lara, Antonio; Delgado-Huertas, Antonio; Gloria Rodriguez, Carmen; Cuq, Emilio</t>
  </si>
  <si>
    <t>Increased water use efficiency but contrasting tree growth patterns in Fitzroya cupressoides forests of southern Chile during recent decades</t>
  </si>
  <si>
    <t>10.1002/2015JG003098</t>
  </si>
  <si>
    <t>WOS:000368938500003</t>
  </si>
  <si>
    <t>http://dx.doi.org/10.1002/2015JG003098</t>
  </si>
  <si>
    <t>Urrutia-Jalabert, R; Malhi, Y; Barichivich, J; Lara, A; Delgado-Huertas, A; Rodriguez, CG; Cuq, E</t>
  </si>
  <si>
    <t>Shi, Liuhua; Kloog, Itai; Zanobetti, Antonella; Liu, Pengfei; Schwartz, Joel D.</t>
  </si>
  <si>
    <t>Impacts of temperature and its variability on mortality in New England</t>
  </si>
  <si>
    <t>10.1038/NCLIMATE2704</t>
  </si>
  <si>
    <t>WOS:000363689700017</t>
  </si>
  <si>
    <t>http://dx.doi.org/10.1038/NCLIMATE2704</t>
  </si>
  <si>
    <t>Shi, LH; Kloog, I; Zanobetti, A; Liu, PF; Schwartz, JD</t>
  </si>
  <si>
    <t>Historical analysis. Heat and mortality. New England. Summer mean temperature increase of 1c was associated with a 1.0% higher death rate and a 1c mean winter temperature with a 0.6% decrease in mortality.</t>
  </si>
  <si>
    <t>temperature variability</t>
  </si>
  <si>
    <t>senstivity</t>
  </si>
  <si>
    <t>New England/US</t>
  </si>
  <si>
    <t>Blocken, Bert</t>
  </si>
  <si>
    <t>Computational Fluid Dynamics for urban physics: Importance, scales, possibilities, limitations and ten tips and tricks towards accurate and reliable simulations</t>
  </si>
  <si>
    <t>10.1016/j.buildenv.2015.02.015</t>
  </si>
  <si>
    <t>WOS:000358094300018</t>
  </si>
  <si>
    <t>http://dx.doi.org/10.1016/j.buildenv.2015.02.015</t>
  </si>
  <si>
    <t>Blocken, B</t>
  </si>
  <si>
    <t>Clonan, Angie; Wilson, Paul; Swift, Judy A.; Leibovici, Didier G.; Holdsworth, Michelle</t>
  </si>
  <si>
    <t>Red and processed meat consumption and purchasing behaviours and attitudes: impacts for human health, animal welfare and environmental sustainability</t>
  </si>
  <si>
    <t>10.1017/S1368980015000567</t>
  </si>
  <si>
    <t>WOS:000361067000018</t>
  </si>
  <si>
    <t>http://dx.doi.org/10.1017/S1368980015000567</t>
  </si>
  <si>
    <t>Clonan, A; Wilson, P; Swift, JA; Leibovici, DG; Holdsworth, M</t>
  </si>
  <si>
    <t>Almroth, Bethanie Carney; Asker, Noomi; Wassmur, Britt; Rosengren, Malin; Jutfelt, Fredrik; Grans, Albin; Sundell, Kristina; Axelsson, Michael; Sturve, Joachim</t>
  </si>
  <si>
    <t>Warmer water temperature results in oxidative damage in an Antarctic fish, the bald notothen</t>
  </si>
  <si>
    <t>10.1016/j.jembe.2015.02.018</t>
  </si>
  <si>
    <t>WOS:000355774300015</t>
  </si>
  <si>
    <t>http://dx.doi.org/10.1016/j.jembe.2015.02.018</t>
  </si>
  <si>
    <t>Almroth, BC; Asker, N; Wassmur, B; Rosengren, M; Jutfelt, F; Grans, A; Sundell, K; Axelsson, M; Sturve, J</t>
  </si>
  <si>
    <t>Utzinger, J.; Becker, S. L.; van Lieshout, L.; van Dam, G. J.; Knopp, S.</t>
  </si>
  <si>
    <t>New diagnostic tools in schistosomiasis</t>
  </si>
  <si>
    <t>10.1016/j.cmi.2015.03.014</t>
  </si>
  <si>
    <t>WOS:000357553200004</t>
  </si>
  <si>
    <t>http://dx.doi.org/10.1016/j.cmi.2015.03.014</t>
  </si>
  <si>
    <t>Utzinger, J; Becker, SL; van Lieshout, L; van Dam, GJ; Knopp, S</t>
  </si>
  <si>
    <t>Vieira, Joana; Campelo, Filipe; Rossi, Sergio; Carvalho, Ana; Freitas, Helena; Nabais, Cristina</t>
  </si>
  <si>
    <t>Adjustment Capacity of Maritime Pine Cambial Activity in Drought-Prone Environments</t>
  </si>
  <si>
    <t>10.1371/journal.pone.0126223</t>
  </si>
  <si>
    <t>WOS:000354542500076</t>
  </si>
  <si>
    <t>http://dx.doi.org/10.1371/journal.pone.0126223</t>
  </si>
  <si>
    <t>Vieira, J; Campelo, F; Rossi, S; Carvalho, A; Freitas, H; Nabais, C</t>
  </si>
  <si>
    <t>Manos, Paul S.; Meireles, Jose Eduardo</t>
  </si>
  <si>
    <t>BIOGEOGRAPHIC ANALYSIS OF THE WOODY PLANTS OF THE SOUTHERN APPALACHIANS: IMPLICATIONS FOR THE ORIGINS OF A REGIONAL FLORA</t>
  </si>
  <si>
    <t>10.3732/ajb.1400530</t>
  </si>
  <si>
    <t>WOS:000355237800014</t>
  </si>
  <si>
    <t>http://dx.doi.org/10.3732/ajb.1400530</t>
  </si>
  <si>
    <t>Manos, PS; Meireles, JE</t>
  </si>
  <si>
    <t>Zuo, Jian; Pullen, Stephen; Palmer, Jasmine; Bennetts, Helen; Chileshe, Nicholas; Ma, Tony</t>
  </si>
  <si>
    <t>Impacts of heat waves and corresponding measures: a review</t>
  </si>
  <si>
    <t>10.1016/j.jclepro.2014.12.078</t>
  </si>
  <si>
    <t>WOS:000351649900001</t>
  </si>
  <si>
    <t>http://dx.doi.org/10.1016/j.jclepro.2014.12.078</t>
  </si>
  <si>
    <t>Zuo, J; Pullen, S; Palmer, J; Bennetts, H; Chileshe, N; Ma, T</t>
  </si>
  <si>
    <t>Review. Article is about adaptation. Mentions elderly and children but doesn't take the next logical leap of the aging population.</t>
  </si>
  <si>
    <t>Liu, Jia C.; Pereira, Gavin; Uhl, Sarah A.; Bravo, Mercedes A.; Bell, Michelle L.</t>
  </si>
  <si>
    <t>A systematic review of the physical health impacts from non-occupational exposure to wildfire smoke</t>
  </si>
  <si>
    <t>10.1016/j.envres.2014.10.015</t>
  </si>
  <si>
    <t>WOS:000346755000016</t>
  </si>
  <si>
    <t>http://dx.doi.org/10.1016/j.envres.2014.10.015</t>
  </si>
  <si>
    <t>Liu, JC; Pereira, G; Uhl, SA; Bravo, MA; Bell, ML</t>
  </si>
  <si>
    <t>Qian, Yun; Yasunari, Teppei J.; Doherty, Sarah J.; Flanner, Mark G.; Lau, William K. M.; Ming Jing; Wang, Hailong; Wang, Mo; Warren, Stephen G.; Zhang, Rudong</t>
  </si>
  <si>
    <t>Light-absorbing Particles in Snow and Ice: Measurement and Modeling of Climatic and Hydrological impact</t>
  </si>
  <si>
    <t>10.1007/s00376-014-0010-0</t>
  </si>
  <si>
    <t>WOS:000347282700005</t>
  </si>
  <si>
    <t>http://dx.doi.org/10.1007/s00376-014-0010-0</t>
  </si>
  <si>
    <t>Qian, Y; Yasunari, TJ; Doherty, SJ; Flanner, MG; Lau, WKM; Ming, J; Wang, HL; Wang, M; Warren, SG; Zhang, RD</t>
  </si>
  <si>
    <t>Hayes, P. L.; Carlton, A. G.; Baker, K. R.; Ahmadov, R.; Washenfelder, R. A.; Alvarez, S.; Rappenglueck, B.; Gilman, J. B.; Kuster, W. C.; de Gouw, J. A.; Zotter, P.; Prevot, A. S. H.; Szidat, S.; Kleindienst, T. E.; Offenberg, J. H.; Ma, P. K.; Jimenez, J. L.</t>
  </si>
  <si>
    <t>Modeling the formation and aging of secondary organic aerosols in Los Angeles during CalNex 2010</t>
  </si>
  <si>
    <t>10.5194/acp-15-5773-2015</t>
  </si>
  <si>
    <t>WOS:000355289200028</t>
  </si>
  <si>
    <t>http://dx.doi.org/10.5194/acp-15-5773-2015</t>
  </si>
  <si>
    <t>Hayes, PL; Carlton, AG; Baker, KR; Ahmadov, R; Washenfelder, RA; Alvarez, S; Rappengluck, B; Gilman, JB; Kuster, WC; de Gouw, JA; Zotter, P; Prevot, ASH; Szidat, S; Kleindienst, TE; Offenberg, JH; Ma, PK; Jimenez, JL</t>
  </si>
  <si>
    <t>Youssouf, Hassani; Liousse, Catherine; Roblou, Laurent; Assamoi, Eric-Michel; Salonen, Raimo O.; Maesano, Cara; Banerjee, Soutrik; Annesi-Maesano, Isabella</t>
  </si>
  <si>
    <t>Non-Accidental Health Impacts of Wildfire Smoke</t>
  </si>
  <si>
    <t>10.3390/ijerph111111772</t>
  </si>
  <si>
    <t>WOS:000345532000046</t>
  </si>
  <si>
    <t>http://dx.doi.org/10.3390/ijerph111111772</t>
  </si>
  <si>
    <t>Youssouf, H; Liousse, C; Roblou, L; Assamoi, EM; Salonen, RO; Maesano, C; Banerjee, S; Annesi-Maesano, I</t>
  </si>
  <si>
    <t>Review. Wildifire smoke and morbidity. Elderly particularly at risk</t>
  </si>
  <si>
    <t>Sun, Xiaoming; Sun, Qiao; Zhou, Xianfeng; Li, Xiaopan; Yang, Minjuan; Yu, Aiqing; Geng, Fuhai</t>
  </si>
  <si>
    <t>Heat wave impact on mortality in Pudong New Area, China in 2013</t>
  </si>
  <si>
    <t>10.1016/j.scitotenv.2014.06.042</t>
  </si>
  <si>
    <t>WOS:000340312000086</t>
  </si>
  <si>
    <t>http://dx.doi.org/10.1016/j.scitotenv.2014.06.042</t>
  </si>
  <si>
    <t>Sun, XM; Sun, Q; Zhou, XF; Li, XP; Yang, MJ; Yu, AQ; Geng, FH</t>
  </si>
  <si>
    <t>CHINA: HISTORICAL ANALYSIS: The 2013 heatwaves had a harvesting effect particularly for adults 70+ and females</t>
  </si>
  <si>
    <t>Explores the idea of mortality displacement a little bit, where people who would have died in the coming months die early because of a harvesting effect</t>
  </si>
  <si>
    <t>heat wave</t>
  </si>
  <si>
    <t>Li, Yonghong; Cheng, Yibin; Cui, Guoquan; Peng, Chaoqiong; Xu, Yan; Wang, Yulin; Liu, Yingchun; Liu, Jingyi; Li, Chengcheng; Wu, Zhen; Bi, Peng; Jin, Yinlong</t>
  </si>
  <si>
    <t>Association between high temperature and mortality in metropolitan areas of four cities in various climatic zones in China: a time-series study</t>
  </si>
  <si>
    <t>10.1186/1476-069X-13-65</t>
  </si>
  <si>
    <t>WOS:000340967500002</t>
  </si>
  <si>
    <t>2004-2010</t>
  </si>
  <si>
    <t>Gleason, Jessie A.; Bielory, Leonard; Fagliano, Jerald A.</t>
  </si>
  <si>
    <t>Associations between ozone, PM2.5, and four pollen types on emergency department pediatric asthma events during the warm season in New Jersey: A case-crossover study</t>
  </si>
  <si>
    <t>10.1016/j.envres.2014.03.035</t>
  </si>
  <si>
    <t>WOS:000337862300056</t>
  </si>
  <si>
    <t>http://dx.doi.org/10.1016/j.envres.2014.03.035</t>
  </si>
  <si>
    <t>Gleason, JA; Bielory, L; Fagliano, JA</t>
  </si>
  <si>
    <t>Barbati, A.; Marchetti, M.; Chirici, G.; Corona, P.</t>
  </si>
  <si>
    <t>European Forest Types and Forest Europe SFM indicators: Tools for monitoring progress on forest biodiversity conservation</t>
  </si>
  <si>
    <t>10.1016/j.foreco.2013.07.004</t>
  </si>
  <si>
    <t>WOS:000337017900015</t>
  </si>
  <si>
    <t>http://dx.doi.org/10.1016/j.foreco.2013.07.004</t>
  </si>
  <si>
    <t>Barbati, A; Marchetti, M; Chirici, G; Corona, P</t>
  </si>
  <si>
    <t>Nassauer, Joan Iverson; Raskin, Julia</t>
  </si>
  <si>
    <t>Urban vacancy and land use legacies: A frontier for urban ecological research, design, and planning</t>
  </si>
  <si>
    <t>10.1016/j.landurbplan.2013.10.008</t>
  </si>
  <si>
    <t>WOS:000336465700024</t>
  </si>
  <si>
    <t>http://dx.doi.org/10.1016/j.landurbplan.2013.10.008</t>
  </si>
  <si>
    <t>Nassauer, JI; Raskin, J</t>
  </si>
  <si>
    <t>Angus, Annette A.; Agapakis, Christina M.; Fong, Stephanie; Yerrapragada, Shailaja; Estrada-de los Santos, Paulina; Yang, Paul; Song, Nannie; Kano, Stephanie; Caballero-Mellado, Jesus; de Faria, Sergio M.; Dakora, Felix D.; Weinstock, George; Hirsch, Ann M.</t>
  </si>
  <si>
    <t>Plant-Associated Symbiotic Burkholderia Species Lack Hallmark Strategies Required in Mammalian Pathogenesis</t>
  </si>
  <si>
    <t>10.1371/journal.pone.0083779</t>
  </si>
  <si>
    <t>WOS:000329862500072</t>
  </si>
  <si>
    <t>http://dx.doi.org/10.1371/journal.pone.0083779</t>
  </si>
  <si>
    <t>Angus, AA; Agapakis, CM; Fong, S; Yerrapragada, S; Estrada-de los Santos, P; Yang, P; Song, N; Kano, S; Caballero-Mellado, J; de Faria, SM; Dakora, FD; Weinstock, G; Hirsch, AM</t>
  </si>
  <si>
    <t>Davis, Timothy W.; Orr, Philip T.; Boyer, Gregory L.; Burford, Michele A.</t>
  </si>
  <si>
    <t>Investigating the production and release of cylindrospermopsin and deoxy-cylindrospermopsin by Cylindrospermopsis raciborskii over a natural growth cycle</t>
  </si>
  <si>
    <t>10.1016/j.hal.2013.09.007</t>
  </si>
  <si>
    <t>WOS:000330497500003</t>
  </si>
  <si>
    <t>http://dx.doi.org/10.1016/j.hal.2013.09.007</t>
  </si>
  <si>
    <t>Davis, TW; Orr, PT; Boyer, GL; Burford, MA</t>
  </si>
  <si>
    <t>Yuan, Linxi; Qi, Shihua; Wu, Xiaoguo; Wu, Chenxi; Xing, Xinli; Gong, Xiangyi</t>
  </si>
  <si>
    <t>Spatial and temporal variations of organochlorine pesticides (OCPs) in water and sediments from Honghu Lake, China</t>
  </si>
  <si>
    <t>10.1016/j.gexplo.2013.07.002</t>
  </si>
  <si>
    <t>WOS:000323993700020</t>
  </si>
  <si>
    <t>http://dx.doi.org/10.1016/j.gexplo.2013.07.002</t>
  </si>
  <si>
    <t>Yuan, LX; Qi, SH; Wu, XG; Wu, CX; Xing, XL; Gong, XY</t>
  </si>
  <si>
    <t>Macreadie, Peter I.; Hughes, A. Randall; Kimbro, David L.</t>
  </si>
  <si>
    <t>Loss of 'Blue Carbon' from Coastal Salt Marshes Following Habitat Disturbance</t>
  </si>
  <si>
    <t>10.1371/journal.pone.0069244</t>
  </si>
  <si>
    <t>WOS:000321692000040</t>
  </si>
  <si>
    <t>http://dx.doi.org/10.1371/journal.pone.0069244</t>
  </si>
  <si>
    <t>Macreadie, PI; Hughes, AR; Kimbro, DL</t>
  </si>
  <si>
    <t>Lomas, K. J.; Kane, T.</t>
  </si>
  <si>
    <t>Summertime temperatures and thermal comfort in UK homes</t>
  </si>
  <si>
    <t>10.1080/09613218.2013.757886</t>
  </si>
  <si>
    <t>WOS:000317345500002</t>
  </si>
  <si>
    <t>http://dx.doi.org/10.1080/09613218.2013.757886</t>
  </si>
  <si>
    <t>Lomas, KJ; Kane, T</t>
  </si>
  <si>
    <t>Buechs, Milena; Schnepf, Sylke V.</t>
  </si>
  <si>
    <t>Who emits most? Associations between socio-economic factors and UK households' home energy, transport, indirect and total CO2 emissions</t>
  </si>
  <si>
    <t>10.1016/j.ecolecon.2013.03.007</t>
  </si>
  <si>
    <t>WOS:000320836200012</t>
  </si>
  <si>
    <t>http://dx.doi.org/10.1016/j.ecolecon.2013.03.007</t>
  </si>
  <si>
    <t>Buchs, M; Schnepf, SV</t>
  </si>
  <si>
    <t>historical analysis. Paper is on emissions. Elderly emit the most</t>
  </si>
  <si>
    <t>Qu, Xiaolei; Brame, Jonathon; Li, Qilin; Alvarez, Pedro J. J.</t>
  </si>
  <si>
    <t>Nanotechnology for a Safe and Sustainable Water Supply: Enabling Integrated Water Treatment and Reuse</t>
  </si>
  <si>
    <t>10.1021/ar300029v</t>
  </si>
  <si>
    <t>WOS:000317317200024</t>
  </si>
  <si>
    <t>http://dx.doi.org/10.1021/ar300029v</t>
  </si>
  <si>
    <t>Qu, XL; Brame, J; Li, QL; Alvarez, PJJ</t>
  </si>
  <si>
    <t>Xu, Zhiwei; Huang, Cunrui; Su, Hong; Turner, Lyle R.; Qiao, Zhen; Tong, Shilu</t>
  </si>
  <si>
    <t>Diurnal temperature range and childhood asthma: a time-series study</t>
  </si>
  <si>
    <t>10.1186/1476-069X-12-12</t>
  </si>
  <si>
    <t>WOS:000315967400001</t>
  </si>
  <si>
    <t>http://dx.doi.org/10.1186/1476-069X-12-12</t>
  </si>
  <si>
    <t>Xu, ZW; Huang, CR; Su, H; Turner, LR; Qiao, Z; Tong, SL</t>
  </si>
  <si>
    <t>Gao, C.; Kuklane, K.; Wang, F.; Holmer, I.</t>
  </si>
  <si>
    <t>Personal cooling with phase change materials to improve thermal comfort from a heat wave perspective</t>
  </si>
  <si>
    <t>10.1111/j.1600-0668.2012.00778.x</t>
  </si>
  <si>
    <t>WOS:000310800800010</t>
  </si>
  <si>
    <t>http://dx.doi.org/10.1111/j.1600-0668.2012.00778.x</t>
  </si>
  <si>
    <t>Gao, C; Kuklane, K; Wang, F; Holmer, I</t>
  </si>
  <si>
    <t>Zimmermann, Michael; Bird, Michael I.; Wurster, Christopher; Saiz, Gustavo; Goodrick, Iain; Barta, Jiri; Capek, Petr; Santruckova, Hana; Smernik, Ronald</t>
  </si>
  <si>
    <t>Rapid degradation of pyrogenic carbon</t>
  </si>
  <si>
    <t>10.1111/j.1365-2486.2012.02796.x</t>
  </si>
  <si>
    <t>WOS:000309450300006</t>
  </si>
  <si>
    <t>http://dx.doi.org/10.1111/j.1365-2486.2012.02796.x</t>
  </si>
  <si>
    <t>Zimmermann, M; Bird, MI; Wurster, C; Saiz, G; Goodrick, I; Barta, J; Capek, P; Santruckova, H; Smernik, R</t>
  </si>
  <si>
    <t>Boettcher, Hannes; Verkerk, Pieter Johannes; Gusti, Mykola; Havlik, Petr; Grassi, Giacomo</t>
  </si>
  <si>
    <t>Projection of the future EU forest CO2 sink as affected by recent bioenergy policies using two advanced forest management models</t>
  </si>
  <si>
    <t>10.1111/j.1757-1707.2011.01152.x</t>
  </si>
  <si>
    <t>WOS:000309450100018</t>
  </si>
  <si>
    <t>http://dx.doi.org/10.1111/j.1757-1707.2011.01152.x</t>
  </si>
  <si>
    <t>Boettcher, H; Verkerk, PJ; Gusti, M; Havlik, P; Grassi, G</t>
  </si>
  <si>
    <t>Armas, Iuliana</t>
  </si>
  <si>
    <t>Multi-criteria vulnerability analysis to earthquake hazard of Bucharest, Romania</t>
  </si>
  <si>
    <t>10.1007/s11069-012-0209-2</t>
  </si>
  <si>
    <t>WOS:000306589100042</t>
  </si>
  <si>
    <t>http://dx.doi.org/10.1007/s11069-012-0209-2</t>
  </si>
  <si>
    <t>Armas, I</t>
  </si>
  <si>
    <t>Fletcher, Barbara A.; Lin, Shao; Fitzgerald, Edward F.; Hwang, Syni-An</t>
  </si>
  <si>
    <t>Association of Summer Temperatures With Hospital Admissions for Renal Diseases in New York State: A Case-Crossover Study</t>
  </si>
  <si>
    <t>10.1093/aje/kwr417</t>
  </si>
  <si>
    <t>WOS:000303653000008</t>
  </si>
  <si>
    <t>http://dx.doi.org/10.1093/aje/kwr417</t>
  </si>
  <si>
    <t>Fletcher, BA; Lin, S; Fitzgerald, EF; Hwang, SA</t>
  </si>
  <si>
    <t>Kemble, Sarah K.; Lynfield, Ruth; DeVries, Aaron S.; Drehner, Dennis M.; Pomputius, William F., III; Beach, Michael J.; Visvesvara, Govinda S.; da Silva, Alexandre J.; Hill, Vincent R.; Yoder, Jonathan S.; Xiao, Lihua; Smith, Kirk E.; Danila, Richard</t>
  </si>
  <si>
    <t>Fatal Naegleria fowleri Infection Acquired in Minnesota: Possible Expanded Range of a Deadly Thermophilic Organism</t>
  </si>
  <si>
    <t>10.1093/cid/cir961</t>
  </si>
  <si>
    <t>WOS:000300790900013</t>
  </si>
  <si>
    <t>http://dx.doi.org/10.1093/cid/cir961</t>
  </si>
  <si>
    <t>Kemble, SK; Lynfield, R; DeVries, AS; Drehner, DM; Pomputius, WF; Beach, MJ; Visvesvara, GS; da Silva, AJ; Hill, VR; Yoder, JS; Xiao, LH; Smith, KE; Danila, R</t>
  </si>
  <si>
    <t>Ludy, Jessica; Kondolf, G. Matt</t>
  </si>
  <si>
    <t>Flood risk perception in lands "protected" by 100-year levees</t>
  </si>
  <si>
    <t>10.1007/s11069-011-0072-6</t>
  </si>
  <si>
    <t>WOS:000299955600032</t>
  </si>
  <si>
    <t>http://dx.doi.org/10.1007/s11069-011-0072-6</t>
  </si>
  <si>
    <t>Flood risk perception in lands protected by 100-year levees</t>
  </si>
  <si>
    <t>Ludy, J; Kondolf, GM</t>
  </si>
  <si>
    <t>Lim, Youn-Hee; Hong, Yun-Chul; Kim, Ho</t>
  </si>
  <si>
    <t>Effects of diurnal temperature range on cardiovascular and respiratory hospital admissions in Korea</t>
  </si>
  <si>
    <t>10.1016/j.scitotenv.2011.12.048</t>
  </si>
  <si>
    <t>WOS:000301559300007</t>
  </si>
  <si>
    <t>http://dx.doi.org/10.1016/j.scitotenv.2011.12.048</t>
  </si>
  <si>
    <t>Lim, YH; Hong, YC; Kim, H</t>
  </si>
  <si>
    <t>KOREA: study of daily temperature range and and hospital admission for cardiovascular and respiratory illess caused by heat finds higher risk for those age 75+</t>
  </si>
  <si>
    <t>2003-2006</t>
  </si>
  <si>
    <t>Korea</t>
  </si>
  <si>
    <t>Lim, Youn-Hee; Park, Ae Kyung; Kim, Ho</t>
  </si>
  <si>
    <t>Modifiers of diurnal temperature range and mortality association in six Korean cities</t>
  </si>
  <si>
    <t>10.1007/s00484-010-0395-0</t>
  </si>
  <si>
    <t>WOS:000298393800004</t>
  </si>
  <si>
    <t>http://dx.doi.org/10.1007/s00484-010-0395-0</t>
  </si>
  <si>
    <t>Lim, YH; Park, AK; Kim, H</t>
  </si>
  <si>
    <t>NOTE!!: No access through fsu. proxy and not accessible thorugh sci-hub</t>
  </si>
  <si>
    <t>1992-2007</t>
  </si>
  <si>
    <t>Kazmierczak, Aleksandra; Cavan, Gina</t>
  </si>
  <si>
    <t>Surface water flooding risk to urban communities: Analysis of vulnerability, hazard and exposure</t>
  </si>
  <si>
    <t>10.1016/j.landurbplan.2011.07.008</t>
  </si>
  <si>
    <t>WOS:000296682800008</t>
  </si>
  <si>
    <t>http://dx.doi.org/10.1016/j.landurbplan.2011.07.008</t>
  </si>
  <si>
    <t>Kazmierczak, A; Cavan, G</t>
  </si>
  <si>
    <t>Conlon, Kathryn C.; Rajkovich, Nicholas B.; White-Newsome, Jalonne L.; Larsen, Larissa; O'Neill, Marie S.</t>
  </si>
  <si>
    <t>Preventing cold-related morbidity and mortality in a changing climate</t>
  </si>
  <si>
    <t>10.1016/j.maturitas.2011.04.004</t>
  </si>
  <si>
    <t>WOS:000292492700002</t>
  </si>
  <si>
    <t>http://dx.doi.org/10.1016/j.maturitas.2011.04.004</t>
  </si>
  <si>
    <t>Conlon, KC; Rajkovich, NB; White-Newsome, JL; Larsen, L; O'Neill, MS</t>
  </si>
  <si>
    <t>Review of the literature on cold-related death.</t>
  </si>
  <si>
    <t>Explores climate models, physiology, epidemiology, health mechanisms, vulnerability, and adaptability</t>
  </si>
  <si>
    <t>cold</t>
  </si>
  <si>
    <t>Allen, Simon K.; Cox, Simon C.; Owens, Ian F.</t>
  </si>
  <si>
    <t>Rock avalanches and other landslides in the central Southern Alps of New Zealand: a regional study considering possible climate change impacts</t>
  </si>
  <si>
    <t>10.1007/s10346-010-0222-z</t>
  </si>
  <si>
    <t>WOS:000288178200003</t>
  </si>
  <si>
    <t>http://dx.doi.org/10.1007/s10346-010-0222-z</t>
  </si>
  <si>
    <t>Allen, SK; Cox, SC; Owens, IF</t>
  </si>
  <si>
    <t>Lawrence, David M.; Oleson, Keith W.; Flanner, Mark G.; Thornton, Peter E.; Swenson, Sean C.; Lawrence, Peter J.; Zeng, Xubin; Yang, Zong-Liang; Levis, Samuel; Sakaguchi, Koichi; Bonan, Gordon B.; Slater, Andrew G.</t>
  </si>
  <si>
    <t>Parameterization Improvements and Functional and Structural Advances in Version 4 of the Community Land Model</t>
  </si>
  <si>
    <t>10.1029/2011MS000045</t>
  </si>
  <si>
    <t>WOS:000303198400002</t>
  </si>
  <si>
    <t>http://dx.doi.org/10.1029/2011MS000045</t>
  </si>
  <si>
    <t>Lawrence, DM; Oleson, KW; Flanner, MG; Thornton, PE; Swenson, SC; Lawrence, PJ; Zeng, XB; Yang, ZL; Levis, S; Sakaguchi, K; Bonan, GB; Slater, AG</t>
  </si>
  <si>
    <t>Levy, Joseph; Head, James W.; Marchant, David R.</t>
  </si>
  <si>
    <t>Concentric crater fill in the northern mid-latitudes of Mars: Formation processes and relationships to similar landforms of glacial origin</t>
  </si>
  <si>
    <t>10.1016/j.icarus.2010.03.036</t>
  </si>
  <si>
    <t>WOS:000282199000009</t>
  </si>
  <si>
    <t>http://dx.doi.org/10.1016/j.icarus.2010.03.036</t>
  </si>
  <si>
    <t>Levy, J; Head, JW; Marchant, DR</t>
  </si>
  <si>
    <t>Lawson, R. Paul; Jensen, Eric; Mitchell, David L.; Baker, Brad; Mo, Qixu; Pilson, Bryan</t>
  </si>
  <si>
    <t>Microphysical and radiative properties of tropical clouds investigated in TC4 and NAMMA</t>
  </si>
  <si>
    <t>10.1029/2009JD013017</t>
  </si>
  <si>
    <t>WOS:000280718300004</t>
  </si>
  <si>
    <t>http://dx.doi.org/10.1029/2009JD013017</t>
  </si>
  <si>
    <t>Lawson, RP; Jensen, E; Mitchell, DL; Baker, B; Mo, QX; Pilson, B</t>
  </si>
  <si>
    <t>Michelozzi, Paola; de' Donato, Francesca K.; Bargagli, Anna Maria; D'Ippoliti, Daniela; De Sario, Manuela; Marino, Claudia; Schifano, Patrizia; Cappai, Giovanna; Leone, Michela; Kirchmayer, Ursula; Ventura, Martina; di Gennaro, Marta; Leonardi, Marco; Oleari, Fabrizio; De Martino, Annamaria; Perucci, Carlo A.</t>
  </si>
  <si>
    <t>Surveillance of Summer Mortality and Preparedness to Reduce the Health Impact of Heat Waves in Italy</t>
  </si>
  <si>
    <t>10.3390/ijerph7052256</t>
  </si>
  <si>
    <t>WOS:000278105200027</t>
  </si>
  <si>
    <t>Temperature and Mortality with an adaptation monitoring system</t>
  </si>
  <si>
    <t>exposure</t>
  </si>
  <si>
    <t>Italy</t>
  </si>
  <si>
    <t>Bassil, Kate L.; Cole, Donald C.</t>
  </si>
  <si>
    <t>Effectiveness of Public Health Interventions in Reducing Morbidity and Mortality during Heat Episodes: a Structured Review</t>
  </si>
  <si>
    <t>10.3390/ijerph7030991</t>
  </si>
  <si>
    <t>WOS:000275951600017</t>
  </si>
  <si>
    <t>http://dx.doi.org/10.3390/ijerph7030991</t>
  </si>
  <si>
    <t>Bassil, KL; Cole, DC</t>
  </si>
  <si>
    <t>Review. Temperature and mortality/morbidity. Focus is on interventions/adaptation to extreme temperature events.</t>
  </si>
  <si>
    <t>Ward, Catherine D.; Parker, Caitlin M.; Shackleton, Charlie M.</t>
  </si>
  <si>
    <t>The use and appreciation of botanical gardens as urban green spaces in South Africa</t>
  </si>
  <si>
    <t>10.1016/j.ufug.2009.11.001</t>
  </si>
  <si>
    <t>WOS:000274588400007</t>
  </si>
  <si>
    <t>http://dx.doi.org/10.1016/j.ufug.2009.11.001</t>
  </si>
  <si>
    <t>Ward, CD; Parker, CM; Shackleton, CM</t>
  </si>
  <si>
    <t>Bauer, Zdenek; Trnka, Miroslav; Bauerova, Jana; Mozny, Martin; Stepanek, Petr; Bartosova, Lenka; Zalud, Zdenek</t>
  </si>
  <si>
    <t>Changing climate and the phenological response of great tit and collared flycatcher populations in floodplain forest ecosystems in Central Europe</t>
  </si>
  <si>
    <t>10.1007/s00484-009-0259-7</t>
  </si>
  <si>
    <t>WOS:000273746000011</t>
  </si>
  <si>
    <t>http://dx.doi.org/10.1007/s00484-009-0259-7</t>
  </si>
  <si>
    <t>Bauer, Z; Trnka, M; Bauerova, J; Mozny, M; Stepanek, P; Bartosova, L; Zalud, Z</t>
  </si>
  <si>
    <t>Soliveres, S.; DeSoto, L.; Maestre, F. T.; Olano, J. M.</t>
  </si>
  <si>
    <t>Spatio-temporal heterogeneity in abiotic factors modulate multiple ontogenetic shifts between competition and facilitation</t>
  </si>
  <si>
    <t>10.1016/j.ppees.2010.02.003</t>
  </si>
  <si>
    <t>WOS:000282729000007</t>
  </si>
  <si>
    <t>http://dx.doi.org/10.1016/j.ppees.2010.02.003</t>
  </si>
  <si>
    <t>Soliveres, S; DeSoto, L; Maestre, FT; Olano, JM</t>
  </si>
  <si>
    <t>Nicholls, Neville; Skinner, Carol; Loughnan, Margaret; Tapper, Nigel</t>
  </si>
  <si>
    <t>A simple heat alert system for Melbourne, Australia</t>
  </si>
  <si>
    <t>10.1007/s00484-007-0132-5</t>
  </si>
  <si>
    <t>WOS:000254878100005</t>
  </si>
  <si>
    <t>http://dx.doi.org/10.1007/s00484-007-0132-5</t>
  </si>
  <si>
    <t>Nicholls, N; Skinner, C; Loughnan, M; Tapper, N</t>
  </si>
  <si>
    <t>Raynolds, Martha K.; Comiso, Josefino C.; Walker, Donald A.; Verbyla, David</t>
  </si>
  <si>
    <t>Relationship between satellite-derived land surface temperatures, arctic vegetation types, and NDVI</t>
  </si>
  <si>
    <t>10.1016/j.rse.2007.09.008</t>
  </si>
  <si>
    <t>WOS:000254961500047</t>
  </si>
  <si>
    <t>http://dx.doi.org/10.1016/j.rse.2007.09.008</t>
  </si>
  <si>
    <t>Raynolds, MK; Comiso, JC; Walker, DA; Verbyla, D</t>
  </si>
  <si>
    <t>Drenzek, Nicholas J.; Montlucon, Daniel B.; Yunker, Mark B.; Macdonald, Robie W.; Eglinton, Timothy I.</t>
  </si>
  <si>
    <t>Constraints on the origin of sedimentary organic carbon in the Beaufort Sea from coupled molecular C-13 and C-14 measurements</t>
  </si>
  <si>
    <t>10.1016/j.marchem.2006.06.017</t>
  </si>
  <si>
    <t>WOS:000243681700013</t>
  </si>
  <si>
    <t>http://dx.doi.org/10.1016/j.marchem.2006.06.017</t>
  </si>
  <si>
    <t>Drenzek, NJ; Montlucon, DB; Yunker, MB; Macdonald, RW; Eglinton, TI</t>
  </si>
  <si>
    <t>Masera, OR; Garza-Caligaris, JF; Kanninen, M; Karjalainen, T; Liski, J; Nabuurs, GJ; Pussinen, A; de Jong, BHJ; Mohren, GMJ</t>
  </si>
  <si>
    <t>Modeling carbon sequestration in afforestation, agroforestry and forest management projects: the CO2FIX V.2 approach</t>
  </si>
  <si>
    <t>10.1016/S0304-3800(02)00419-2</t>
  </si>
  <si>
    <t>WOS:000183394200006</t>
  </si>
  <si>
    <t>http://dx.doi.org/10.1016/S0304-3800(02)00419-2</t>
  </si>
  <si>
    <t>Carr, MH; Head, JW</t>
  </si>
  <si>
    <t>Oceans on Mars: An assessment of the observational evidence and possible fate</t>
  </si>
  <si>
    <t>10.1029/2002JE001963</t>
  </si>
  <si>
    <t>WOS:000183179500001</t>
  </si>
  <si>
    <t>http://dx.doi.org/10.1029/2002JE001963</t>
  </si>
  <si>
    <t>Keatinge, WR; Donaldson, GC; Cordioli, EA; Martinelli, M; Kunst, AE; Mackenbach, JP; Nayha, S; Vuori, I</t>
  </si>
  <si>
    <t>Heat related mortality in warm and cold regions of Europe: observational study</t>
  </si>
  <si>
    <t>10.1136/bmj.321.7262.670</t>
  </si>
  <si>
    <t>WOS:000089444100023</t>
  </si>
  <si>
    <t>http://dx.doi.org/10.1136/bmj.321.7262.670</t>
  </si>
  <si>
    <t>Historical analysis. Temperature related mortality in Europe.</t>
  </si>
  <si>
    <t>1988-1992</t>
  </si>
  <si>
    <t>Europe</t>
  </si>
  <si>
    <t>Goode, JG; Yokelson, RJ; Ward, DE; Susott, RA; Babbitt, RE; Davies, MA; Hao, WM</t>
  </si>
  <si>
    <t>Measurements of excess O-3, CO2, CO, CH4, C2H4, C2H2, HCN, NO, NH3, HCOOH, CH3COOH, HCHO, and CH3OH in 1997 Alaskan biomass burning plumes by airborne fourier transform infrared spectroscopy (AFTIR)</t>
  </si>
  <si>
    <t>10.1029/2000JD900287</t>
  </si>
  <si>
    <t>WOS:000089469100003</t>
  </si>
  <si>
    <t>http://dx.doi.org/10.1029/2000JD900287</t>
  </si>
  <si>
    <t>He, HS; Mladenoff, DJ</t>
  </si>
  <si>
    <t>Spatially explicit and stochastic simulation of forest-landscape fire disturbance and succession</t>
  </si>
  <si>
    <t>10.2307/176981</t>
  </si>
  <si>
    <t>WOS:000078045600006</t>
  </si>
  <si>
    <t>http://dx.doi.org/10.2307/176981</t>
  </si>
  <si>
    <t>Piutti, E; Cescatti, A</t>
  </si>
  <si>
    <t>A quantitative analysis of the interactions between climatic response and intraspecific competition in European beech</t>
  </si>
  <si>
    <t>10.1139/x96-176</t>
  </si>
  <si>
    <t>WOS:A1997XD79300001</t>
  </si>
  <si>
    <t>http://dx.doi.org/10.1139/x96-176</t>
  </si>
  <si>
    <t>Grigorieva, Elena; Lukyanets, Artem</t>
  </si>
  <si>
    <t>Combined Effect of Hot Weather and Outdoor Air Pollution on Respiratory Health: Literature Review</t>
  </si>
  <si>
    <t>10.3390/atmos12060790</t>
  </si>
  <si>
    <t>WOS:000665264100001</t>
  </si>
  <si>
    <t>airpollution</t>
  </si>
  <si>
    <t>Lu, Jing; Zhang, Peixin; Yang, Minfang; Shao, Longyi; Hilton, Jason</t>
  </si>
  <si>
    <t>Continental records of organic carbon isotopic composition (delta C-13(org)), weathering, paleoclimate and wildfire linked to the End-Permian Mass Extinction</t>
  </si>
  <si>
    <t>10.1016/j.chemgeo.2020.119764</t>
  </si>
  <si>
    <t>WOS:000599667400004</t>
  </si>
  <si>
    <t>Astell-Burt, Thomas; Navakatikyan, Michael A.; Feng, Xiaoqi</t>
  </si>
  <si>
    <t>Urban green space, tree canopy and 11-year risk of dementia in a cohort of 109,688 Australians</t>
  </si>
  <si>
    <t>10.1016/j.envint.2020.106102</t>
  </si>
  <si>
    <t>WOS:000580632000022</t>
  </si>
  <si>
    <t>Dong, Jianquan; Peng, Jian; He, Xiaorong; Corcoran, Jonathan; Qiu, Sijing; Wang, Xiaoyu</t>
  </si>
  <si>
    <t>Heatwave-induced human health risk assessment in megacities based on heat stress-social vulnerability-human exposure framework</t>
  </si>
  <si>
    <t>10.1016/j.landurbplan.2020.103907</t>
  </si>
  <si>
    <t>WOS:000568997000003</t>
  </si>
  <si>
    <t>Cuaton, Ginbert Permejo; Su, Yvonne</t>
  </si>
  <si>
    <t>Local-indigenous knowledge on disaster risk reduction: Insights from the Mamanwa indigenous peoples in Basey, Samar after Typhoon Haiyan in the Philippines</t>
  </si>
  <si>
    <t>10.1016/j.ijdrr.2020.101596</t>
  </si>
  <si>
    <t>WOS:000556556400018</t>
  </si>
  <si>
    <t>Tellman, Beth; Schank, Cody; Schwarz, Bessie; Howe, Peter D.; de Sherbinin, Alex</t>
  </si>
  <si>
    <t>Using Disaster Outcomes to Validate Components of Social Vulnerability to Floods: Flood Deaths and Property Damage across the USA</t>
  </si>
  <si>
    <t>10.3390/su12156006</t>
  </si>
  <si>
    <t>WOS:000559085600001</t>
  </si>
  <si>
    <t>Strictly about social vulnerability</t>
  </si>
  <si>
    <t>Dong, Ningpeng; Yang, Mingxiang; Yu, Zhongbo; Wei, Jianhui; Yang, Chuanguo; Yang, Qianya; Liu, Xuan; Lei, Xiaohui; Wang, Hao; Kunstmann, Harald</t>
  </si>
  <si>
    <t>Water resources management in a reservoir-regulated basin: Implications of reservoir network layout on streamflow and hydrologic alteration</t>
  </si>
  <si>
    <t>10.1016/j.jhydrol.2020.124903</t>
  </si>
  <si>
    <t>WOS:000544258100062</t>
  </si>
  <si>
    <t>Tubbesing, Carmen L.; York, Robert A.; Stephens, Scott L.; Battles, John J.</t>
  </si>
  <si>
    <t>Rethinking fire-adapted species in an altered fire regime</t>
  </si>
  <si>
    <t>10.1002/ecs2.3091</t>
  </si>
  <si>
    <t>WOS:000530422900017</t>
  </si>
  <si>
    <t>Adam, Max Gerrit; Chiang, Andrew Wei Jie; Balasubramanian, Rajasekhar</t>
  </si>
  <si>
    <t>Insights into characteristics of light absorbing carbonaceous aerosols over an urban location in Southeast Asia</t>
  </si>
  <si>
    <t>10.1016/j.envpol.2019.113425</t>
  </si>
  <si>
    <t>WOS:000514746800015</t>
  </si>
  <si>
    <t>http://dx.doi.org/10.1016/j.envpol.2019.113425</t>
  </si>
  <si>
    <t>Adam, MG; Chiang, AWJ; Balasubramanian, R</t>
  </si>
  <si>
    <t>Fleming, Lauren T.; Lin, Peng; Roberts, James M.; Selimovic, Vanessa; Yokelson, Robert; Laskin, Julia; Laskin, Alexander; Nizkorodov, Sergey A.</t>
  </si>
  <si>
    <t>Molecular composition and photochemical lifetimes of brown carbon chromophores in biomass burning organic aerosol</t>
  </si>
  <si>
    <t>10.5194/acp-20-1105-2020</t>
  </si>
  <si>
    <t>WOS:000509737200002</t>
  </si>
  <si>
    <t>http://dx.doi.org/10.5194/acp-20-1105-2020</t>
  </si>
  <si>
    <t>Fleming, LT; Lin, P; Roberts, JM; Selimovic, V; Yokelson, R; Laskin, J; Laskin, A; Nizkorodov, SA</t>
  </si>
  <si>
    <t>Turbet, Martin; Gillmann, Cedric; Forget, Francois; Baudin, Baptiste; Palumbo, Ashley; Head, James; Karatekin, Ozgur</t>
  </si>
  <si>
    <t>The environmental effects of very large bolide impacts on early Mars explored with a hierarchy of numerical models</t>
  </si>
  <si>
    <t>10.1016/j.icarus.2019.113419</t>
  </si>
  <si>
    <t>WOS:000504802400044</t>
  </si>
  <si>
    <t>http://dx.doi.org/10.1016/j.icarus.2019.113419</t>
  </si>
  <si>
    <t>Turbet, M; Gillmann, C; Forget, F; Baudin, B; Palumbo, A; Head, J; Karatekin, O</t>
  </si>
  <si>
    <t>Haahtela, Tari; von Hertzen, Leena; Anto, Josep M.; Bai, Chunxue; Baigenzhin, Abay; Bateman, Eric D.; Behera, Digambar; Bennoor, Kazi; Camargos, Paulo; Chavannes, Niels; de Sousa, Jaime Correia; Cruz, Alvaro; Teixeira, Maria Do Ceu; Erhola, Marina; Furman, Eeva; Gemicioglu, Bilun; Diaz, Sandra Gonzalez; Hellings, Peter W.; Jousilahti, Pekka; Khaltaev, Nikolai; Kolek, Vitezslav; Kuna, Piotr; La Grutta, Stefania; Le Thi Tuyet Lan; Maglakelidze, Tamaz; Masjedi, Mohamed R.; Mihaltan, Florin; Mohammad, Yousser; Nunes, Elizabete; Nyberg, Arvid; Quel, Jorge; Rosado-Pinto, Jose; Sagara, Hironori; Samolinski, Boleslaw; Schraufnagel, Dean; Sooronbaev, Talant; Eldin, Mohamed Tag; To, Teresa; Valiulis, Arunas; Varghese, Cherian; Vasankari, Tuula; Viegi, Giovanni; Winders, Tonya; Yanez, Anahi; Yorgancioglu, Arzu; Yusuf, Osman; Bousquet, Jean; Billo, Nils E.</t>
  </si>
  <si>
    <t>Helsinki by nature: The Nature Step to Respiratory Health</t>
  </si>
  <si>
    <t>10.1186/s13601-019-0295-2</t>
  </si>
  <si>
    <t>WOS:000496223500001</t>
  </si>
  <si>
    <t>Silver, Jessica M.; Arkema, Katie K.; Griffin, Robert M.; Lashley, Brett; Lemay, Michele; Maldonado, Sergio; Moultrie, Stacey H.; Ruckelshaus, Mary; Schill, Steven; Thomas, Adelle; Wyatt, Katherine; Verutes, Gregory</t>
  </si>
  <si>
    <t>Advancing Coastal Risk Reduction Science and Implementation by Accounting for Climate, Ecosystems, and People</t>
  </si>
  <si>
    <t>10.3389/fmars.2019.00556</t>
  </si>
  <si>
    <t>WOS:000488121200001</t>
  </si>
  <si>
    <t>Paper is about adaptation to SLR but doesn't really deal with elderly populations. Contains information about elderly people but is just "elderly people are socially vulnerable"</t>
  </si>
  <si>
    <t>vulnerability, sensitivity</t>
  </si>
  <si>
    <t>Venkataramanan, Vidya; Packman, Aaron, I; Peters, Daniel R.; Lopez, Denise; McCuskey, David J.; McDonald, Robert, I; Miller, William M.; Young, Sera L.</t>
  </si>
  <si>
    <t>A systematic review of the human health and social well-being outcomes of green infrastructure for stormwater and flood management</t>
  </si>
  <si>
    <t>10.1016/j.jenvman.2019.05.028</t>
  </si>
  <si>
    <t>WOS:000482246700086</t>
  </si>
  <si>
    <t>http://dx.doi.org/10.1016/j.jenvman.2019.05.028</t>
  </si>
  <si>
    <t>Venkataramanan, V; Packman, AI; Peters, DR; Lopez, D; McCuskey, DJ; McDonald, RI; Miller, WM; Young, SL</t>
  </si>
  <si>
    <t>Pfannerstill, Eva Y.; Wang, Nijing; Edtbauer, Achim; Bourtsoukidis, Efstratios; Crowley, John N.; Dienhart, Dirk; Eger, Philipp G.; Ernle, Lisa; Fischer, Horst; Hottmann, Bettina; Paris, Jean-Daniel; Stoenner, Christof; Tadic, Ivan; Walter, David; Williams, Jonathan</t>
  </si>
  <si>
    <t>Shipborne measurements of total OH reactivity around the Arabian Peninsula and its role in ozone chemistry</t>
  </si>
  <si>
    <t>10.5194/acp-19-11501-2019</t>
  </si>
  <si>
    <t>WOS:000485718200001</t>
  </si>
  <si>
    <t>Sen, Sushobhan; Roesler, Jeffery; Ruddell, Benjamin; Middel, Ariane</t>
  </si>
  <si>
    <t>Cool Pavement Strategies for Urban Heat Island Mitigation in Suburban Phoenix, Arizona</t>
  </si>
  <si>
    <t>10.3390/su11164452</t>
  </si>
  <si>
    <t>WOS:000484472500195</t>
  </si>
  <si>
    <t>Li, Mengmeng; Zhou, Maigeng; Yang, Jun; Yin, Peng; Wang, Boguang; Liu, Qiyong</t>
  </si>
  <si>
    <t>Temperature, temperature extremes, and cause-specific respiratory mortality in China: a multi-city time series analysis</t>
  </si>
  <si>
    <t>10.1007/s11869-019-00670-3</t>
  </si>
  <si>
    <t>WOS:000465848600003</t>
  </si>
  <si>
    <t>http://dx.doi.org/10.1007/s11869-019-00670-3</t>
  </si>
  <si>
    <t>Li, MM; Zhou, MG; Yang, J; Yin, P; Wang, BG; Liu, QY</t>
  </si>
  <si>
    <t>Historical Analysis. Temperature and Mortality. China. Elderly have higher risk.</t>
  </si>
  <si>
    <t>Hankin, Lacey E.; Higuera, Philip E.; Davis, Kimberley T.; Dobrowski, Solomon Z.</t>
  </si>
  <si>
    <t>Impacts of growing-season climate on tree growth and post-fire regeneration in ponderosa pine and Douglas-fir forests</t>
  </si>
  <si>
    <t>10.1002/ecs2.2679</t>
  </si>
  <si>
    <t>WOS:000472716600024</t>
  </si>
  <si>
    <t>http://dx.doi.org/10.1002/ecs2.2679</t>
  </si>
  <si>
    <t>Hankin, LE; Higuera, PE; Davis, KT; Dobrowski, SZ</t>
  </si>
  <si>
    <t>Green, Hunter; Bailey, Jennifer; Schwarz, Lara; Vanos, Jennifer; Ebi, Kristie; Benmarhnia, Tarik</t>
  </si>
  <si>
    <t>Impact of heat on mortality and morbidity in low and middle income countries: A review of the epidemiological evidence and considerations for future research</t>
  </si>
  <si>
    <t>10.1016/j.envres.2019.01.010</t>
  </si>
  <si>
    <t>WOS:000460081300010</t>
  </si>
  <si>
    <t>http://dx.doi.org/10.1016/j.envres.2019.01.010</t>
  </si>
  <si>
    <t>Green, H; Bailey, J; Schwarz, L; Vanos, J; Ebi, K; Benmarhnia, T</t>
  </si>
  <si>
    <t>Review. Temperature and mortality. Elderly most impacted.</t>
  </si>
  <si>
    <t>Low and Middle Income Countries</t>
  </si>
  <si>
    <t>Qiang, Yi</t>
  </si>
  <si>
    <t>Disparities of population exposed to flood hazards in the United States</t>
  </si>
  <si>
    <t>10.1016/j.jenvman.2018.11.039</t>
  </si>
  <si>
    <t>WOS:000459845200032</t>
  </si>
  <si>
    <t>http://dx.doi.org/10.1016/j.jenvman.2018.11.039</t>
  </si>
  <si>
    <t>Qiang, Y</t>
  </si>
  <si>
    <t>Vulnerability to flood hazards in the United States. Elderly are more crowded in coastal flood zones.</t>
  </si>
  <si>
    <t>flood</t>
  </si>
  <si>
    <t>exposure, adaptation</t>
  </si>
  <si>
    <t>Zhou, Changwei; Yan, Lingbin; Yu, Lifei; Wei, Hongxu; Guan, Haoming; Shang, Chongfei; Chen, Feiyu; Bao, Junzhou</t>
  </si>
  <si>
    <t>Effect of Short-term Forest Bathing in Urban Parks on Perceived Anxiety of Young-adults: A Pilot Study in Guiyang, Southwest China</t>
  </si>
  <si>
    <t>10.1007/s11769-018-0987-x</t>
  </si>
  <si>
    <t>WOS:000455227500011</t>
  </si>
  <si>
    <t>http://dx.doi.org/10.1007/s11769-018-0987-x</t>
  </si>
  <si>
    <t>Zhou, CW; Yan, LB; Yu, LF; Wei, HX; Guan, HM; Shang, CF; Chen, FY; Bao, JZ</t>
  </si>
  <si>
    <t>Eckenwiler, Lisa</t>
  </si>
  <si>
    <t>Displacement and solidarity: An ethic of place-making</t>
  </si>
  <si>
    <t>10.1111/bioe.12538</t>
  </si>
  <si>
    <t>WOS:000450332600004</t>
  </si>
  <si>
    <t>Doesn't really deal with climate change. Just about displaced populations generally</t>
  </si>
  <si>
    <t>Jennings, Bruce</t>
  </si>
  <si>
    <t>Solidarity and care as relational practices</t>
  </si>
  <si>
    <t>10.1111/bioe.12510</t>
  </si>
  <si>
    <t>WOS:000450332600003</t>
  </si>
  <si>
    <t>deals with bioethics of care</t>
  </si>
  <si>
    <t>Raff, Jessica L.; Shawler, Justin L.; Ciarletta, Daniel J.; Hein, Emily A.; Lorenzo-Trueba, Jorge; Hein, Christopher J.</t>
  </si>
  <si>
    <t>Insights into barrier-island stability derived from transgressive/regressive state changes of Parramore Island, Virginia</t>
  </si>
  <si>
    <t>10.1016/j.margeo.2018.04.007</t>
  </si>
  <si>
    <t>WOS:000443670500001</t>
  </si>
  <si>
    <t>http://dx.doi.org/10.1016/j.margeo.2018.04.007</t>
  </si>
  <si>
    <t>Raff, JL; Shawler, JL; Ciarletta, DJ; Hein, EA; Lorenzo-Trueba, J; Hein, CJ</t>
  </si>
  <si>
    <t>He, Cenlin; Flanner, Mark G.; Chen, Fei; Barlage, Michael; Liou, Kuo-Nan; Kang, Shichang; Ming, Jing; Qian, Yun</t>
  </si>
  <si>
    <t>Black carbon-induced snow albedo reduction over the Tibetan Plateau: uncertainties from snow grain shape and aerosol-snow mixing state based on an updated SNICAR model</t>
  </si>
  <si>
    <t>10.5194/acp-18-11507-2018</t>
  </si>
  <si>
    <t>WOS:000441652600006</t>
  </si>
  <si>
    <t>http://dx.doi.org/10.5194/acp-18-11507-2018</t>
  </si>
  <si>
    <t>He, CL; Flanner, MG; Chen, F; Barlage, M; Liou, KN; Kang, SC; Ming, J; Qian, Y</t>
  </si>
  <si>
    <t>Hutchinson, Justine A.; Vargo, Jason; Milet, Meredith; French, Nancy H. F.; Billmire, Michael; Johnson, Jeffrey; Hoshiko, Sumi</t>
  </si>
  <si>
    <t>The San Diego 2007 wildfires and Medi-Cal emergency department presentations, inpatient hospitalizations, and outpatient visits: An observational study of smoke exposure periods and a bidirectional case-crossover analysis</t>
  </si>
  <si>
    <t>10.1371/journal.pmed.1002601</t>
  </si>
  <si>
    <t>WOS:000440339700009</t>
  </si>
  <si>
    <t>http://dx.doi.org/10.1371/journal.pmed.1002601</t>
  </si>
  <si>
    <t>Hutchinson, JA; Vargo, J; Milet, M; French, NHF; Billmire, M; Johnson, J; Hoshiko, S</t>
  </si>
  <si>
    <t>Shaukat, N.; Ali, S. M.; Mehmood, C. A.; Khan, B.; Jawad, M.; Farid, U.; Ullah, Z.; Anwar, S. M.; Majid, M.</t>
  </si>
  <si>
    <t>A survey on consumers empowerment, communication technologies, and renewable generation penetration within Smart Grid</t>
  </si>
  <si>
    <t>10.1016/j.rser.2017.05.208</t>
  </si>
  <si>
    <t>WOS:000417070500104</t>
  </si>
  <si>
    <t>http://dx.doi.org/10.1016/j.rser.2017.05.208</t>
  </si>
  <si>
    <t>Shaukat, N; Ali, SM; Mehmood, CA; Khan, B; Jawad, M; Farid, U; Ullah, Z; Anwar, SM; Majid, M</t>
  </si>
  <si>
    <t>Melin, F.; Vantrepotte, V.; Chuprin, A.; Grant, M.; Jackson, T.; Sathyendranath, S.</t>
  </si>
  <si>
    <t>Assessing the fitness-for-purpose of satellite multi-mission ocean color climate data records: A protocol applied to OC-CCI chlorophyll-a data</t>
  </si>
  <si>
    <t>10.1016/j.rse.2017.03.039</t>
  </si>
  <si>
    <t>WOS:000418464200011</t>
  </si>
  <si>
    <t>http://dx.doi.org/10.1016/j.rse.2017.03.039</t>
  </si>
  <si>
    <t>Melin, F; Vantrepotte, V; Chuprin, A; Grant, M; Jackson, T; Sathyendranath, S</t>
  </si>
  <si>
    <t>Littlefair, Cara A.; Tank, Suzanne E.; Kokelj, Steven V.</t>
  </si>
  <si>
    <t>Retrogressive thaw slumps temper dissolved organic carbon delivery to streams of the Peel Plateau, NWT, Canada</t>
  </si>
  <si>
    <t>10.5194/bg-14-5487-2017</t>
  </si>
  <si>
    <t>WOS:000417163200001</t>
  </si>
  <si>
    <t>http://dx.doi.org/10.5194/bg-14-5487-2017</t>
  </si>
  <si>
    <t>Littlefair, CA; Tank, SE; Kokelj, SV</t>
  </si>
  <si>
    <t>Butcher, Frances E. G.; Balme, M. R.; Gallagher, C.; Arnold, N. S.; Conway, S. J.; Hagermann, A.; Lewis, S. R.</t>
  </si>
  <si>
    <t>Recent Basal Melting of a Mid-Latitude Glacier on Mars</t>
  </si>
  <si>
    <t>10.1002/2017JE005434</t>
  </si>
  <si>
    <t>WOS:000419993400004</t>
  </si>
  <si>
    <t>Deals with Mars.</t>
  </si>
  <si>
    <t>Carro-Calvo, Leopoldo; Ordonez, Carlos; Garcia-Herrera, Ricardo; Schnell, Jordan L.</t>
  </si>
  <si>
    <t>Spatial clustering and meteorological drivers of summer ozone in Europe</t>
  </si>
  <si>
    <t>10.1016/j.atmosenv.2017.08.050</t>
  </si>
  <si>
    <t>WOS:000412612200044</t>
  </si>
  <si>
    <t>http://dx.doi.org/10.1016/j.atmosenv.2017.08.050</t>
  </si>
  <si>
    <t>Carro-Calvo, L; Ordonez, C; Garcia-Herrera, R; Schnell, JL</t>
  </si>
  <si>
    <t>Kammerbauer, Mark; Wamsler, Christine</t>
  </si>
  <si>
    <t>Social inequality and marginalization in post-disaster recovery: Challenging the consensus?</t>
  </si>
  <si>
    <t>10.1016/j.ijdrr.2017.06.019</t>
  </si>
  <si>
    <t>WOS:000413936100042</t>
  </si>
  <si>
    <t>Singh, Nandita; Mhawish, Alaa; Deboudt, Karine; Singh, R. S.; Banerjee, Tirthankar</t>
  </si>
  <si>
    <t>Organic aerosols over Indo-Gangetic Plain: Sources, distributions and climatic implications</t>
  </si>
  <si>
    <t>10.1016/j.atmosenv.2017.03.008</t>
  </si>
  <si>
    <t>WOS:000400217900007</t>
  </si>
  <si>
    <t>http://dx.doi.org/10.1016/j.atmosenv.2017.03.008</t>
  </si>
  <si>
    <t>Singh, N; Mhawish, A; Deboudt, K; Singh, RS; Banerjee, T</t>
  </si>
  <si>
    <t>Yin, Qian; Wang, Jinfeng</t>
  </si>
  <si>
    <t>The association between consecutive days' heat wave and cardiovascular disease mortality in Beijing, China</t>
  </si>
  <si>
    <t>10.1186/s12889-017-4129-7</t>
  </si>
  <si>
    <t>WOS:000396053400002</t>
  </si>
  <si>
    <t>temperature and morbidity</t>
  </si>
  <si>
    <t>2010-2012</t>
  </si>
  <si>
    <t>Ram, Dafne; Axelsson, Anna-Lena; Green, Martin; Smith, Henrik G.; Lindstrom, Ake</t>
  </si>
  <si>
    <t>What drives current population trends in forest birds - forest quantity, quality or climate? A large-scale analysis from northern Europe</t>
  </si>
  <si>
    <t>10.1016/j.foreco.2016.11.013</t>
  </si>
  <si>
    <t>WOS:000392680800019</t>
  </si>
  <si>
    <t>http://dx.doi.org/10.1016/j.foreco.2016.11.013</t>
  </si>
  <si>
    <t>Ram, D; Axelsson, AL; Green, M; Smith, HG; Lindstrom, A</t>
  </si>
  <si>
    <t>Siewert, Matthias Benjamin; Hugelius, Gustaf; Heim, Birgit; Faucherre, Samuel</t>
  </si>
  <si>
    <t>Landscape controls and vertical variability of soil organic carbon storage in permafrost-affected soils of the Lena River Delta</t>
  </si>
  <si>
    <t>10.1016/j.catena.2016.07.048</t>
  </si>
  <si>
    <t>WOS:000385598800069</t>
  </si>
  <si>
    <t>http://dx.doi.org/10.1016/j.catena.2016.07.048</t>
  </si>
  <si>
    <t>Siewert, MB; Hugelius, G; Heim, B; Faucherre, S</t>
  </si>
  <si>
    <t>Flathers, Kelsey N.; Kolb, Thomas E.; Bradford, John B.; Waring, Kristen M.; Moser, W. Keith</t>
  </si>
  <si>
    <t>Long-term thinning alters ponderosa pine reproduction in northern Arizona</t>
  </si>
  <si>
    <t>10.1016/j.foreco.2016.04.053</t>
  </si>
  <si>
    <t>WOS:000378363700017</t>
  </si>
  <si>
    <t>http://dx.doi.org/10.1016/j.foreco.2016.04.053</t>
  </si>
  <si>
    <t>Flathers, KN; Kolb, TE; Bradford, JB; Waring, KM; Moser, WK</t>
  </si>
  <si>
    <t>Phan Minh Trang; Rocklov, Joacim; Giang, Kim Bao; Kullgren, Gunnar; Nilsson, Maria</t>
  </si>
  <si>
    <t>Heatwaves and Hospital Admissions for Mental Disorders in Northern Vietnam</t>
  </si>
  <si>
    <t>10.1371/journal.pone.0155609</t>
  </si>
  <si>
    <t>WOS:000376291100068</t>
  </si>
  <si>
    <t>http://dx.doi.org/10.1371/journal.pone.0155609</t>
  </si>
  <si>
    <t>Trang, PM; Rocklov, J; Giang, KB; Kullgren, G; Nilsson, M</t>
  </si>
  <si>
    <t>Historical Analysis. Vietnam. Elderly population saw more hospital admissions for mental health disorders during heatwaves.</t>
  </si>
  <si>
    <t>mental disorder hospital admissions</t>
  </si>
  <si>
    <t>2008-2012</t>
  </si>
  <si>
    <t>Vietnam</t>
  </si>
  <si>
    <t>Woody, Matthew C.; Baker, Kirk R.; Hayes, Patrick L.; Jimenez, Jose L.; Koo, Bonyoung; Pye, Havala O. T.</t>
  </si>
  <si>
    <t>Understanding sources of organic aerosol during CalNex-2010 using the CMAQ-VBS</t>
  </si>
  <si>
    <t>10.5194/acp-16-4081-2016</t>
  </si>
  <si>
    <t>WOS:000374702300021</t>
  </si>
  <si>
    <t>http://dx.doi.org/10.5194/acp-16-4081-2016</t>
  </si>
  <si>
    <t>Woody, MC; Baker, KR; Hayes, PL; Jimenez, JL; Koo, B; Pye, HOT</t>
  </si>
  <si>
    <t>Webster, Kara L.; Beall, Frederick D.; Creed, Irena F.; Kreutzweiser, David P.</t>
  </si>
  <si>
    <t>Impacts and prognosis of natural resource development on water and wetlands in Canada's boreal zone</t>
  </si>
  <si>
    <t>10.1139/er-2014-0063</t>
  </si>
  <si>
    <t>WOS:000350678700007</t>
  </si>
  <si>
    <t>http://dx.doi.org/10.1139/er-2014-0063</t>
  </si>
  <si>
    <t>Webster, KL; Beall, FD; Creed, IF; Kreutzweiser, DP</t>
  </si>
  <si>
    <t>Arnold, S. R.; Emmons, L. K.; Monks, S. A.; Law, K. S.; Ridley, D. A.; Turquety, S.; Tilmes, S.; Thomas, J. L.; Bouarar, I.; Flemming, J.; Huijnen, V.; Mao, J.; Duncan, B. N.; Steenrod, S.; Yoshida, Y.; Langner, J.; Long, Y.</t>
  </si>
  <si>
    <t>Biomass burning influence on high-latitude tropospheric ozone and reactive nitrogen in summer 2008: a multi-model analysis based on POLMIP simulations</t>
  </si>
  <si>
    <t>10.5194/acp-15-6047-2015</t>
  </si>
  <si>
    <t>WOS:000356180900004</t>
  </si>
  <si>
    <t>http://dx.doi.org/10.5194/acp-15-6047-2015</t>
  </si>
  <si>
    <t>Arnold, SR; Emmons, LK; Monks, SA; Law, KS; Ridley, DA; Turquety, S; Tilmes, S; Thomas, JL; Bouarar, I; Flemming, J; Huijnen, V; Mao, J; Duncan, BN; Steenrod, S; Yoshida, Y; Langner, J; Long, Y</t>
  </si>
  <si>
    <t>Ruf, Francois; Schroth, Goetz; Doffangui, Kone</t>
  </si>
  <si>
    <t>Climate change, cocoa migrations and deforestation in West Africa: What does the past tell us about the future?</t>
  </si>
  <si>
    <t>10.1007/s11625-014-0282-4</t>
  </si>
  <si>
    <t>WOS:000346864500008</t>
  </si>
  <si>
    <t>http://dx.doi.org/10.1007/s11625-014-0282-4</t>
  </si>
  <si>
    <t>Ruf, F; Schroth, G; Doffangui, K</t>
  </si>
  <si>
    <t>Bobb, Jennifer F.; Obermeyer, Ziad; Wang, Yun; Dominici, Francesca</t>
  </si>
  <si>
    <t>Cause-Specific Risk of Hospital Admission Related to Extreme Heat in Older Adults</t>
  </si>
  <si>
    <t>10.1001/jama.2014.15715</t>
  </si>
  <si>
    <t>WOS:000346966100018</t>
  </si>
  <si>
    <t>http://dx.doi.org/10.1001/jama.2014.15715</t>
  </si>
  <si>
    <t>Bobb, JF; Obermeyer, Z; Wang, Y; Dominici, F</t>
  </si>
  <si>
    <t>Historical analysis. Morbidity NOT mortality. This is a cool paper with TONS of data. Is not about overall hospital admissions but on cuase-specific hospital admissions.</t>
  </si>
  <si>
    <t>1999-2010</t>
  </si>
  <si>
    <t>Wimalawansa, Sunil J.</t>
  </si>
  <si>
    <t>Escalating chronic kidney diseases of multi-factorial origin in Sri Lanka: causes, solutions, and recommendations</t>
  </si>
  <si>
    <t>10.1007/s12199-014-0395-5</t>
  </si>
  <si>
    <t>WOS:000344737600001</t>
  </si>
  <si>
    <t>http://dx.doi.org/10.1007/s12199-014-0395-5</t>
  </si>
  <si>
    <t>Wimalawansa, SJ</t>
  </si>
  <si>
    <t>Ma, Wenjuan; Chen, Renjie; Kan, Haidong</t>
  </si>
  <si>
    <t>Temperature-related mortality in 17 large Chinese cities: How heat and cold affect mortality in China</t>
  </si>
  <si>
    <t>10.1016/j.envres.2014.07.007</t>
  </si>
  <si>
    <t>WOS:000346817100018</t>
  </si>
  <si>
    <t>http://dx.doi.org/10.1016/j.envres.2014.07.007</t>
  </si>
  <si>
    <t>Ma, WJ; Chen, RJ; Kan, HD</t>
  </si>
  <si>
    <t>CHINA: authors explore the health effects of temperature and its modifiers. Both heat and cold are associated with increased mortality. Cold can be a killer for up to a week. Finds heterogeneous results between cities (probably because of heat islands and housing quality in those cities I would guess)</t>
  </si>
  <si>
    <t>1996-2008</t>
  </si>
  <si>
    <t>Maier, George; Grundstein, Andrew; Jang, Woncheol; Li, Chao; Naeher, Luke P.; Shepherd, Marshall</t>
  </si>
  <si>
    <t>Assessing the Performance of a Vulnerability Index during Oppressive Heat across Georgia, United States</t>
  </si>
  <si>
    <t>10.1175/WCAS-D-13-00037.1</t>
  </si>
  <si>
    <t>WOS:000334174600008</t>
  </si>
  <si>
    <t>http://dx.doi.org/10.1175/WCAS-D-13-00037.1</t>
  </si>
  <si>
    <t>Maier, G; Grundstein, A; Jang, W; Li, C; Naeher, LP; Shepherd, M</t>
  </si>
  <si>
    <t>Historical analysis using Vulnerability index of extreme heat. Elderly is one component of vulnerability and saw extra mortality during oppressively hot days.</t>
  </si>
  <si>
    <t>1995-2004</t>
  </si>
  <si>
    <t>Wong, Kaufui V.; Paddon, Andrew; Jimenez, Alfredo</t>
  </si>
  <si>
    <t>Review of World Urban Heat Islands: Many Linked to Increased Mortality</t>
  </si>
  <si>
    <t>10.1115/1.4023176</t>
  </si>
  <si>
    <t>WOS:000326119600006</t>
  </si>
  <si>
    <t>http://dx.doi.org/10.1115/1.4023176</t>
  </si>
  <si>
    <t>Wong, KV; Paddon, A; Jimenez, A</t>
  </si>
  <si>
    <t>Review. Heat waves yield increased mortality among elderly</t>
  </si>
  <si>
    <t>Huang, Cunrui; Barnett, Adrian G.; Wang, Xiaoming; Tong, Shilu</t>
  </si>
  <si>
    <t>Effects of Extreme Temperatures on Years of Life Lost for Cardiovascular Deaths: A Time Series Study in Brisbane, Australia</t>
  </si>
  <si>
    <t>10.1161/CIRCOUTCOMES.112.965707</t>
  </si>
  <si>
    <t>WOS:000309109000006</t>
  </si>
  <si>
    <t>http://dx.doi.org/10.1161/CIRCOUTCOMES.112.965707</t>
  </si>
  <si>
    <t>Huang, CR; Barnett, AG; Wang, XM; Tong, SL</t>
  </si>
  <si>
    <t>Historical Analysis. Temperature and Cardiovasicular Disease in Austrailia. "The exposure–response curve between temperature and years of life lost was U-shaped, with the lowest years of life lost at 24°C. The curve had a sharper rise at extremes of heat than of cold."</t>
  </si>
  <si>
    <t>1996-2004</t>
  </si>
  <si>
    <t>Zaveri, R. A.; Shaw, W. J.; Cziczo, D. J.; Schmid, B.; Ferrare, R. A.; Alexander, M. L.; Alexandrov, M.; Alvarez, R. J.; Arnott, W. P.; Atkinson, D. B.; Baidar, S.; Banta, R. M.; Barnard, J. C.; Beranek, J.; Berg, L. K.; Brechtel, F.; Brewer, W. A.; Cahill, J. F.; Cairns, B.; Cappa, C. D.; Chand, D.; China, S.; Comstock, J. M.; Dubey, M. K.; Easter, R. C.; Erickson, M. H.; Fast, J. D.; Floerchinger, C.; Flowers, B. A.; Fortner, E.; Gaffney, J. S.; Gilles, M. K.; Gorkowski, K.; Gustafson, W. I.; Gyawali, M.; Hair, J.; Hardesty, R. M.; Harworth, J. W.; Herndon, S.; Hiranuma, N.; Hostetler, C.; Hubbe, J. M.; Jayne, J. T.; Jeong, H.; Jobson, B. T.; Kassianov, E. I.; Kleinman, L. I.; Kluzek, C.; Knighton, B.; Kolesar, K. R.; Kuang, C.; Kubatova, A.; Langford, A. O.; Laskin, A.; Laulainen, N.; Marchbanks, R. D.; Mazzoleni, C.; Mei, F.; Moffet, R. C.; Nelson, D.; Obland, M. D.; Oetjen, H.; Onasch, T. B.; Ortega, I.; Ottaviani, M.; Pekour, M.; Prather, K. A.; Radney, J. G.; Rogers, R. R.; Sandberg, S. P.; Sedlacek, A.; Senff, C. J.; Senum, G.; Setyan, A.; Shilling, J. E.; Shrivastava, M.; Song, C.; Springston, S. R.; Subramanian, R.; Suski, K.; Tomlinson, J.; Volkamer, R.; Wallace, H. W.; Wang, J.; Weickmann, A. M.; Worsnop, D. R.; Yu, X. -Y.; Zelenyuk, A.; Zhang, Q.</t>
  </si>
  <si>
    <t>Overview of the 2010 Carbonaceous Aerosols and Radiative Effects Study (CARES)</t>
  </si>
  <si>
    <t>10.5194/acp-12-7647-2012</t>
  </si>
  <si>
    <t>WOS:000308287700026</t>
  </si>
  <si>
    <t>http://dx.doi.org/10.5194/acp-12-7647-2012</t>
  </si>
  <si>
    <t>Zaveri, RA; Shaw, WJ; Cziczo, DJ; Schmid, B; Ferrare, RA; Alexander, ML; Alexandrov, M; Alvarez, RJ; Arnott, WP; Atkinson, DB; Baidar, S; Banta, RM; Barnard, JC; Beranek, J; Berg, LK; Brechtel, F; Brewer, WA; Cahill, JF; Cairns, B; Cappa, CD; Chand, D; China, S; Comstock, JM; Dubey, MK; Easter, RC; Erickson, MH; Fast, JD; Floerchinger, C; Flowers, BA; Fortner, E; Gaffney, JS; Gilles, MK; Gorkowski, K; Gustafson, WI; Gyawali, M; Hair, J; Hardesty, RM; Harworth, JW; Herndon, S; Hiranuma, N; Hostetler, C; Hubbe, JM; Jayne, JT; Jeong, H; Jobson, BT; Kassianov, EI; Kleinman, LI; Kluzek, C; Knighton, B; Kolesar, KR; Kuang, C; Kubatova, A; Langford, AO; Laskin, A; Laulainen, N; Marchbanks, RD; Mazzoleni, C; Mei, F; Moffet, RC; Nelson, D; Obland, MD; Oetjen, H; Onasch, TB; Ortega, I; Ottaviani, M; Pekour, M; Prather, KA; Radney, JG; Rogers, RR; Sandberg, SP; Sedlacek, A; Senff, CJ; Senum, G; Setyan, A; Shilling, JE; Shrivastava, M; Song, C; Springston, SR; Subramanian, R; Suski, K; Tomlinson, J; Volkamer, R; Wallace, HW; Wang, J; Weickmann, AM; Worsnop, DR; Yu, XY; Zelenyuk, A; Zhang, Q</t>
  </si>
  <si>
    <t>Huang, Ganlin; Zhou, Weiqi; Cadenasso, M. L.</t>
  </si>
  <si>
    <t>Is everyone hot in the city? Spatial pattern of land surface temperatures, land cover and neighborhood socioeconomic characteristics in Baltimore, MD</t>
  </si>
  <si>
    <t>10.1016/j.jenvman.2011.02.006</t>
  </si>
  <si>
    <t>WOS:000291193100010</t>
  </si>
  <si>
    <t>http://dx.doi.org/10.1016/j.jenvman.2011.02.006</t>
  </si>
  <si>
    <t>Huang, GL; Zhou, WQ; Cadenasso, ML</t>
  </si>
  <si>
    <t>Historical analysis. Heat exposure of the general population. Nieghborhods with more elderly people tend to be hotter.</t>
  </si>
  <si>
    <t>heat islands</t>
  </si>
  <si>
    <t>exposure, adaptive</t>
  </si>
  <si>
    <t>Charru, M.; Seynave, I.; Morneau, F.; Bontemps, J. -D.</t>
  </si>
  <si>
    <t>Recent changes in forest productivity: An analysis of national forest inventory data for common beech (Fagus sylvatica L.) in north-eastern France</t>
  </si>
  <si>
    <t>10.1016/j.foreco.2010.06.005</t>
  </si>
  <si>
    <t>WOS:000280861200031</t>
  </si>
  <si>
    <t>http://dx.doi.org/10.1016/j.foreco.2010.06.005</t>
  </si>
  <si>
    <t>Charru, M; Seynave, I; Morneau, F; Bontemps, JD</t>
  </si>
  <si>
    <t>Newton, A. C.; Akar, T.; Baresel, J. P.; Bebeli, P. J.; Bettencourt, E.; Bladenopoulos, K. V.; Czembor, J. H.; Fasoula, D. A.; Katsiotis, A.; Koutis, K.; Koutsika-Sotiriou, M.; Kovacs, G.; Larsson, H.; Pinheiro de Carvalho, M. A. A.; Rubiales, D.; Russell, J.; Dos Santos, T. M. M.; Vaz Patto, M. C.</t>
  </si>
  <si>
    <t>Cereal landraces for sustainable agriculture. A review</t>
  </si>
  <si>
    <t>10.1051/agro/2009032</t>
  </si>
  <si>
    <t>WOS:000276769800004</t>
  </si>
  <si>
    <t>http://dx.doi.org/10.1051/agro/2009032</t>
  </si>
  <si>
    <t>Newton, AC; Akar, T; Baresel, JP; Bebeli, PJ; Bettencourt, E; Bladenopoulos, KV; Czembor, JH; Fasoula, DA; Katsiotis, A; Koutis, K; Koutsika-Sotiriou, M; Kovacs, G; Larsson, H; de Carvalho, MAAP; Rubiales, D; Russell, J; Dos Santos, TMM; Patto, MCV</t>
  </si>
  <si>
    <t>Meier, Ina C.; Leuschner, Christoph</t>
  </si>
  <si>
    <t>Variation of soil and biomass carbon pools in beech forests across a precipitation gradient</t>
  </si>
  <si>
    <t>10.1111/j.1365-2486.2009.02074.x</t>
  </si>
  <si>
    <t>WOS:000274419500011</t>
  </si>
  <si>
    <t>http://dx.doi.org/10.1111/j.1365-2486.2009.02074.x</t>
  </si>
  <si>
    <t>Meier, IC; Leuschner, C</t>
  </si>
  <si>
    <t>Garcia-Herrera, R.; Diaz, J.; Trigo, R. M.; Luterbacher, J.; Fischer, E. M.</t>
  </si>
  <si>
    <t>A Review of the European Summer Heat Wave of 2003</t>
  </si>
  <si>
    <t>10.1080/10643380802238137</t>
  </si>
  <si>
    <t>WOS:000276347700001</t>
  </si>
  <si>
    <t>http://dx.doi.org/10.1080/10643380802238137</t>
  </si>
  <si>
    <t>Garcia-Herrera, R; Diaz, J; Trigo, RM; Luterbacher, J; Fischer, EM</t>
  </si>
  <si>
    <t>Authors explore aspects and impact of 2003 heat wave in Europe</t>
  </si>
  <si>
    <t>. By far, the most important one was the excessive elderly mortality recorded in several countries across Europe.</t>
  </si>
  <si>
    <t>Reid, Colleen E.; O'Neill, Marie S.; Gronlund, Carina J.; Brines, Shannon J.; Brown, Daniel G.; Diez-Roux, Ana V.; Schwartz, Joel</t>
  </si>
  <si>
    <t>Mapping Community Determinants of Heat Vulnerability</t>
  </si>
  <si>
    <t>10.1289/ehp.0900683</t>
  </si>
  <si>
    <t>WOS:000271399300030</t>
  </si>
  <si>
    <t>http://dx.doi.org/10.1289/ehp.0900683</t>
  </si>
  <si>
    <t>Reid, CE; O'Neill, MS; Gronlund, CJ; Brines, SJ; Brown, DG; Diez-Roux, AV; Schwartz, J</t>
  </si>
  <si>
    <t>The authors found that 4 causes acount for 75% of the variability in heat mortality: social/environmental, social isolation, having no air conditioning, and proportion of old/elderly</t>
  </si>
  <si>
    <t>This is also interesting for taking a geographic/spatial approach</t>
  </si>
  <si>
    <t>cross sectional 2000</t>
  </si>
  <si>
    <t>O'Neill, Marie S.; Carter, Rebecca; Kish, Jonathan K.; Gronlund, Carina J.; White-Newsome, Jalonne L.; Manarolla, Xico; Zanobetti, Antonella; Schwartz, Joel D.</t>
  </si>
  <si>
    <t>Preventing heat-related morbidity and mortality: New approaches in a changing climate</t>
  </si>
  <si>
    <t>10.1016/j.maturitas.2009.08.005</t>
  </si>
  <si>
    <t>WOS:000271447600007</t>
  </si>
  <si>
    <t>http://dx.doi.org/10.1016/j.maturitas.2009.08.005</t>
  </si>
  <si>
    <t>O'Neill, MS; Carter, R; Kish, JK; Gronlund, CJ; White-Newsome, JL; Manarolla, X; Zanobetti, A; Schwartz, JD</t>
  </si>
  <si>
    <t>Adaptation article!</t>
  </si>
  <si>
    <t>Martin, M. Val; Honrath, R. E.; Owen, R. C.; Pfister, G.; Fialho, P.; Barata, F.</t>
  </si>
  <si>
    <t>Significant enhancements of nitrogen oxides, black carbon, and ozone in the North Atlantic lower free troposphere resulting from North American boreal wildfires</t>
  </si>
  <si>
    <t>10.1029/2006JD007530</t>
  </si>
  <si>
    <t>WOS:000242753800002</t>
  </si>
  <si>
    <t>http://dx.doi.org/10.1029/2006JD007530</t>
  </si>
  <si>
    <t>Martin, MV; Honrath, RE; Owen, RC; Pfister, G; Fialho, P; Barata, F</t>
  </si>
  <si>
    <t>Evans, DAD</t>
  </si>
  <si>
    <t>True polar wander and supercontinents</t>
  </si>
  <si>
    <t>10.1016/S0040-1951(02)000642-X</t>
  </si>
  <si>
    <t>WOS:000180919300016</t>
  </si>
  <si>
    <t>http://dx.doi.org/10.1016/S0040-1951(02)000642-X</t>
  </si>
  <si>
    <t>McGeehin, MA; Mirabelli, M</t>
  </si>
  <si>
    <t>The potential impacts of climate variability and change on temperature-related morbidity and mortality in the United States</t>
  </si>
  <si>
    <t>10.2307/3435008</t>
  </si>
  <si>
    <t>WOS:000168824500003</t>
  </si>
  <si>
    <t>http://dx.doi.org/10.2307/3435008</t>
  </si>
  <si>
    <t>REVIEW: covers climate and health conditions, risk factors for heat illness (urban/rural and age), and prevention/adaption</t>
  </si>
  <si>
    <t>Gyamfi, Bright Akwasi; Adebayo, Tomiwa Sunday; Bekun, Festus Victor; Agboola, Mary Oluwatoyin</t>
  </si>
  <si>
    <t>Sterling insights into natural resources intensification, ageing population and globalization on environmental status in Mediterranean countries</t>
  </si>
  <si>
    <t>10.1177/0958305X221083240</t>
  </si>
  <si>
    <t>WOS:000773603600001</t>
  </si>
  <si>
    <t>Mitigation of carbon emissions and an aging population</t>
  </si>
  <si>
    <t>mitigation</t>
  </si>
  <si>
    <t>emissions</t>
  </si>
  <si>
    <t>1990-2016</t>
  </si>
  <si>
    <t>Sozener, Zeynep Celebi; Ozturk, Betul Ozdel; Cerci, Pamir; Turk, Murat; Akin, Begum Gorgulu; Akdis, Mubeccel; Altiner, Seda; Ozbey, Umus; Ogulur, Ismail; Mitamura, Yasutaka; Yilmaz, Insu; Nadeau, Kari; Ozdemir, Cevdet; Mungan, Dilsad; Akdis, Cezmi A.</t>
  </si>
  <si>
    <t>Epithelial barrier hypothesis: Effect of external exposome on microbiome and epithelial barriers in allergic disease</t>
  </si>
  <si>
    <t>10.1111/all.15240</t>
  </si>
  <si>
    <t>WOS:000755601200001</t>
  </si>
  <si>
    <t>paper deals with medical epithelial barriers</t>
  </si>
  <si>
    <t>Giudice, Linda C.; Llamas-Clark, Erlidia F.; DeNicola, Nathaniel; Pandipati, Santosh; Zlatnik, Marya G.; Decena, Ditas Cristina D.; Woodruff, Tracey J.; Conry, Jeanne A.</t>
  </si>
  <si>
    <t>Climate change, women's health, and the role of obstetricians and gynecologists in leadership</t>
  </si>
  <si>
    <t>10.1002/ijgo.13958</t>
  </si>
  <si>
    <t>WOS:000710556300001</t>
  </si>
  <si>
    <t>deals with populations under age 50</t>
  </si>
  <si>
    <t>Guzman, Patricia; Tarin-Carrasco, Patricia; Morales-Suarez-Varela, Maria; Jimenez-Guerrero, Pedro</t>
  </si>
  <si>
    <t>Effects of air pollution on dementia over Europe for present and future climate change scenarios</t>
  </si>
  <si>
    <t>10.1016/j.envres.2021.112012</t>
  </si>
  <si>
    <t>WOS:000704693800002</t>
  </si>
  <si>
    <t>Climate change and dementia</t>
  </si>
  <si>
    <t>Lai, Wangyang; Li, Shanjun; Li, Yanan; Tian, Xiaohui</t>
  </si>
  <si>
    <t>Air Pollution and Cognitive Functions: Evidence from Straw Burning in ChinaJEL codes</t>
  </si>
  <si>
    <t>10.1111/ajae.12225</t>
  </si>
  <si>
    <t>WOS:000653272700001</t>
  </si>
  <si>
    <t>deals with straw burning air pollution.</t>
  </si>
  <si>
    <t>Forrester, David, I; Mathys, Amanda S.; Stadelmann, Golo; Trotsiuk, Volodymyr</t>
  </si>
  <si>
    <t>Effects of climate on the growth of Swiss uneven-aged forests: Combining &gt;100 years of observations with the 3-PG model</t>
  </si>
  <si>
    <t>10.1016/j.foreco.2021.119271</t>
  </si>
  <si>
    <t>WOS:000657599700003</t>
  </si>
  <si>
    <t>Behnke, M., I; McClelland, W.; Tank, S. E.; Kellerman, A. M.; Holmes, R. M.; Haghipour, N.; Eglinton, T., I; Raymond, P. A.; Suslova, A.; Zhulidov, A., V; Gurtovaya, T.; Zimov, N.; Zimov, S.; Mutter, E. A.; Amos, E.; Spencer, R. G. M.</t>
  </si>
  <si>
    <t>Pan-Arctic Riverine Dissolved Organic Matter: Synchronous Molecular Stability, Shifting Sources and Subsidies</t>
  </si>
  <si>
    <t>10.1029/2020GB006871</t>
  </si>
  <si>
    <t>WOS:000644999800006</t>
  </si>
  <si>
    <t>Yagita, Yoshie; Iwafune, Yumiko</t>
  </si>
  <si>
    <t>Residential energy use and energy-saving of older adults: A case from Japan, the fastest-aging country</t>
  </si>
  <si>
    <t>10.1016/j.erss.2021.102022</t>
  </si>
  <si>
    <t>WOS:000647782500017</t>
  </si>
  <si>
    <t>Bernard, Paquito; Chevance, Guillaume; Kingsbury, Celia; Baillot, Aurelie; Romain, Ahmed-Jerome; Molinier, Virginie; Gadais, Tegwen; Dancause, Kelsey N.</t>
  </si>
  <si>
    <t>Climate Change, Physical Activity and Sport: A Systematic Review</t>
  </si>
  <si>
    <t>10.1007/s40279-021-01439-4</t>
  </si>
  <si>
    <t>WOS:000627203400001</t>
  </si>
  <si>
    <t>Review of climate change and physical activity</t>
  </si>
  <si>
    <t>Ng, Ee Ling; Lin, Silk Yu; Dungan, Ashley M.; Colwell, John M.; Ede, Sarah; Lwanga, Esperanza Huerta; Meng, Ke; Geissen, Violette; Blackall, Linda Louise; Chen, Deli</t>
  </si>
  <si>
    <t>Microplastic pollution alters forest soil microbiome</t>
  </si>
  <si>
    <t>10.1016/j.jhazmat.2020.124606</t>
  </si>
  <si>
    <t>WOS:000621659600002</t>
  </si>
  <si>
    <t>Yang, Jun; Zhou, Maigeng; Ren, Zhoupeng; Li, Mengmeng; Wang, Boguang; Liu, De Li; Ou, Chun-Quan; Yin, Peng; Sun, Jimin; Tong, Shilu; Wang, Hao; Zhang, Chunlin; Wang, Jinfeng; Guo, Yuming; Liu, Qiyong</t>
  </si>
  <si>
    <t>Projecting heat-related excess mortality under climate change scenarios in China</t>
  </si>
  <si>
    <t>10.1038/s41467-021-21305-1</t>
  </si>
  <si>
    <t>WOS:000626747000019</t>
  </si>
  <si>
    <t>Yang, Hyuk; Lee, Taedong; Juhola, Sirkku</t>
  </si>
  <si>
    <t>The old and the climate adaptation: Climate justice, risks, and urban adaptation plan</t>
  </si>
  <si>
    <t>10.1016/j.scs.2021.102755</t>
  </si>
  <si>
    <t>WOS:000638133000004</t>
  </si>
  <si>
    <t>Borg, Matthew A.; Xiang, Jianjun; Anikeeva, Olga; Pisaniello, Dino; Hansen, Alana; Zander, Kerstin; Dear, Keith; Sim, Malcolm R.; Bi, Peng</t>
  </si>
  <si>
    <t>Occupational heat stress and economic burden: A review of global evidence</t>
  </si>
  <si>
    <t>10.1016/j.envres.2021.110781</t>
  </si>
  <si>
    <t>WOS:000639328800067</t>
  </si>
  <si>
    <t>deals with populations under age 44</t>
  </si>
  <si>
    <t>Liu, Xian; Xu, Yueyue; Engel, Bernie A.; Sun, Shikun; Zhao, Xining; Wu, Pute; Wang, Yubao</t>
  </si>
  <si>
    <t>The impact of urbanization and aging on food security in developing countries: The view from Northwest China</t>
  </si>
  <si>
    <t>10.1016/j.jclepro.2021.126067</t>
  </si>
  <si>
    <t>WOS:000635408100009</t>
  </si>
  <si>
    <t>Wang, Mo; Zhang, Dongqing; Wang, Zhilin; Zhou, Shiqi; Tan, Soon Keat</t>
  </si>
  <si>
    <t>Long-term performance of bioretention systems in storm runoff management under climate change and life-cycle condition</t>
  </si>
  <si>
    <t>10.1016/j.scs.2020.102598</t>
  </si>
  <si>
    <t>WOS:000615946500004</t>
  </si>
  <si>
    <t>Altamimi, Abdullah; Jayaweera, Dilan</t>
  </si>
  <si>
    <t>Reliability of power systems with climate change impacts on hierarchical levels of PV systems</t>
  </si>
  <si>
    <t>10.1016/j.epsr.2020.106830</t>
  </si>
  <si>
    <t>WOS:000594663300006</t>
  </si>
  <si>
    <t>Burgess, Matthew G.; Ritchie, Justin; Shapland, John; Pielke, Roger, Jr.</t>
  </si>
  <si>
    <t>IPCC baseline scenarios have over-projected CO2 emissions and economic growth</t>
  </si>
  <si>
    <t>10.1088/1748-9326/abcdd2</t>
  </si>
  <si>
    <t>WOS:000601502000001</t>
  </si>
  <si>
    <t>Lieber, Mark; Chin-Hong, Peter; Kelly, Knox; Dandu, Madhavi; Weiser, Sheri D.</t>
  </si>
  <si>
    <t>A systematic review and meta-analysis assessing the impact of droughts, flooding, and climate variability on malnutrition</t>
  </si>
  <si>
    <t>10.1080/17441692.2020.1860247</t>
  </si>
  <si>
    <t>WOS:000599698100001</t>
  </si>
  <si>
    <t>doesn't really deal with aging. Uses a single article on an aged population</t>
  </si>
  <si>
    <t>Schwab, Melissa S.; Hilton, Robert G.; Raymond, Peter A.; Haghipour, Negar; Amos, Edwin; Tank, Suzanne E.; Holmes, Robert M.; Tipper, Edward T.; Eglinton, Timothy I.</t>
  </si>
  <si>
    <t>An Abrupt Aging of Dissolved Organic Carbon in Large Arctic Rivers</t>
  </si>
  <si>
    <t>10.1029/2020GL088823</t>
  </si>
  <si>
    <t>WOS:000598677000011</t>
  </si>
  <si>
    <t>deals with rivers</t>
  </si>
  <si>
    <t>Meade, Robert D.; Akerman, Ashley P.; Notley, Sean R.; McGinn, Ryan; Poirier, Paul; Gosselin, Pierre; Kenny, Glen P.</t>
  </si>
  <si>
    <t>Physiological factors characterizing heat-vulnerable older adults: A narrative review</t>
  </si>
  <si>
    <t>10.1016/j.envint.2020.105909</t>
  </si>
  <si>
    <t>WOS:000580630100003</t>
  </si>
  <si>
    <t>Sommerfeld, Andreas; Rammer, Werner; Heurich, Marco; Hilmers, Torben; Mueller, Joerg; Seidl, Rupert</t>
  </si>
  <si>
    <t>Do bark beetle outbreaks amplify or dampen future bark beetle disturbances in Central Europe?</t>
  </si>
  <si>
    <t>10.1111/1365-2745.13502</t>
  </si>
  <si>
    <t>WOS:000578516500001</t>
  </si>
  <si>
    <t>O'Dell, Katelyn; Hornbrook, Rebecca S.; Permar, Wade; Levin, Ezra J. T.; Garofalo, Lauren A.; Apel, Eric C.; Blake, Nicola J.; Jarnot, Alex; Pothier, Matson A.; Farmer, Delphine K.; Hu, Lu; Campos, Teresa; Ford, Bonne; Pierce, Jeffrey R.; Fischer, Emily V.</t>
  </si>
  <si>
    <t>Hazardous Air Pollutants in Fresh and Aged Western US Wildfire Smoke and Implications for Long-Term Exposure</t>
  </si>
  <si>
    <t>10.1021/acs.est.0c04497</t>
  </si>
  <si>
    <t>WOS:000580444600022</t>
  </si>
  <si>
    <t>Pretzsch, Hans; Hilmers, Torben; Uhl, Enno; Bielak, Kamil; Bosela, Michal; del Rio, Miren; Dobor, Laura; Forrester, David I.; Nagel, Thomas A.; Pach, Maciej; Avdagic, Admir; Bellan, Michal; Binder, Franz; Boncina, Andrej; Bravo, Felipe; de-Dios-Garcia, Javier; Dinca, Lucian; Drozdowski, Stanislaw; Giammarchi, Francesco; Hoehn, Maria; Ibrahimspahic, Aida; Jaworski, Andrzej; Klopcic, Matija; Kurylyak, Viktor; Levesque, Mathieu; Lombardi, Fabio; Matovic, Bratislav; Ordonez, Cristobal; Petras, Rudolf; Rubio-Cuadrado, Alvaro; Stojanovic, Dejan; Skrzyszewski, Jerzy; Stajic, Branko; Svoboda, Mirolav; Versace, Soraya; Zlatanov, Tzvetan; Tognetti, Roberto</t>
  </si>
  <si>
    <t>European beech stem diameter grows better in mixed than in mono-specific stands at the edge of its distribution in mountain forests</t>
  </si>
  <si>
    <t>10.1007/s10342-020-01319-y</t>
  </si>
  <si>
    <t>WOS:000572715000001</t>
  </si>
  <si>
    <t>Jensen, Leif; Monnat, Shannon M.; Green, John J.; Hunter, Lori M.; Sliwinski, Martin J.</t>
  </si>
  <si>
    <t>Rural Population Health and Aging: Toward a Multilevel and Multidimensional Research Agenda for the 2020s</t>
  </si>
  <si>
    <t>10.2105/AJPH.2020.305782</t>
  </si>
  <si>
    <t>WOS:000560360100034</t>
  </si>
  <si>
    <t>Saldarriaga, Juan; Salcedo, Camilo; Solarte, Laura; Pulgarin, Laura; Rivera, Maria Laura; Camacho, Mariana; Iglesias-Rey, Pedro L.; Martinez-Solano, Francisco Javier; Cunha, Maria</t>
  </si>
  <si>
    <t>Reducing Flood Risk in Changing Environments: Optimal Location and Sizing of Stormwater Tanks Considering Climate Change</t>
  </si>
  <si>
    <t>10.3390/w12092491</t>
  </si>
  <si>
    <t>WOS:000582452900001</t>
  </si>
  <si>
    <t>Haider, Ghulam; Joseph, Stephen; Steffens, Diedrich; Mueller, Christoph; Taherymoosavi, Sarasadat; Mitchell, David; Kammann, Claudia, I</t>
  </si>
  <si>
    <t>Mineral nitrogen captured in field-aged biochar is plant-available</t>
  </si>
  <si>
    <t>10.1038/s41598-020-70586-x</t>
  </si>
  <si>
    <t>WOS:000573282100008</t>
  </si>
  <si>
    <t>deals with plants</t>
  </si>
  <si>
    <t>Khan, Jahidur Rahman; Hossain, Md Belal; Awan, Nabil</t>
  </si>
  <si>
    <t>Community-level environmental characteristics predictive of childhood stunting in Bangladesh-a study based on the repeated cross-sectional surveys</t>
  </si>
  <si>
    <t>10.1080/09603123.2020.1777947</t>
  </si>
  <si>
    <t>WOS:000549612800001</t>
  </si>
  <si>
    <t>deals with childhood stunting</t>
  </si>
  <si>
    <t>Chen, Kai; Vicedo-Cabrera, Ana Maria; Dubrow, Robert</t>
  </si>
  <si>
    <t>Projections of Ambient Temperature- and Air Pollution-Related Mortality Burden Under Combined Climate Change and Population Aging Scenarios: a Review</t>
  </si>
  <si>
    <t>10.1007/s40572-020-00281-6</t>
  </si>
  <si>
    <t>WOS:000541558400001</t>
  </si>
  <si>
    <t>Review of temperature and mortality projections</t>
  </si>
  <si>
    <t>Urban, Ales; Kysely, Jan; Plavcova, Eva; Hanzlikova, Hana; Stepanek, Petr</t>
  </si>
  <si>
    <t>Temporal changes in years of life lost associated with heat waves in the Czech Republic</t>
  </si>
  <si>
    <t>10.1016/j.scitotenv.2020.137093</t>
  </si>
  <si>
    <t>WOS:000519987300134</t>
  </si>
  <si>
    <t>Chen, Zuosinan; Zhang, Zhiqiang; Sun, Ge; Chen, Lixin; Xu, Hang; Chen, Shengnan</t>
  </si>
  <si>
    <t>Biophysical controls on nocturnal sap flow in plantation forests in a semi-arid region of northern China</t>
  </si>
  <si>
    <t>10.1016/j.agrformet.2020.107904</t>
  </si>
  <si>
    <t>WOS:000525817500021</t>
  </si>
  <si>
    <t>Xu, Rongbin; Li, Shuai; Guo, Shuaijun; Zhao, Qi; Abramson, Michael J.; Li, Shanshan; Guo, Yuming</t>
  </si>
  <si>
    <t>Environmental temperature and human epigenetic modifications: A systematic review</t>
  </si>
  <si>
    <t>10.1016/j.envpol.2019.113840</t>
  </si>
  <si>
    <t>WOS:000528534600063</t>
  </si>
  <si>
    <t>Leibel, Sydney; Nguyen, Margaret; Brick, William; Parker, Jacob; Ilango, Sindana; Aguilera, Rosana; Gershunov, Alexander; Benmarhnia, Tarik</t>
  </si>
  <si>
    <t>Increase in Pediatric Respiratory Visits Associated with Santa Ana Wind-Driven Wildfire Smoke and PM2.5 Levels in San Diego County</t>
  </si>
  <si>
    <t>10.1513/AnnalsATS.201902-150OC</t>
  </si>
  <si>
    <t>WOS:000518194300013</t>
  </si>
  <si>
    <t>http://dx.doi.org/10.1513/AnnalsATS.201902-150OC</t>
  </si>
  <si>
    <t>Leibel, S; Nguyen, M; Brick, W; Parker, J; Ilango, S; Aguilera, R; Gershunov, A; Benmarhnia, T</t>
  </si>
  <si>
    <t>Chandra, Pratik; Gale, Jesse; Murray, Neil</t>
  </si>
  <si>
    <t>New Zealand ophthalmologists' opinions and behaviours on climate, carbon and sustainability</t>
  </si>
  <si>
    <t>10.1111/ceo.13727</t>
  </si>
  <si>
    <t>WOS:000514541800001</t>
  </si>
  <si>
    <t>New Zealand</t>
  </si>
  <si>
    <t>Etzold, Sophia; Ferretti, Marco; Reinds, Gert Jan; Solberg, Svein; Gessler, Arthur; Waldner, Peter; Schaub, Marcus; Simpson, David; Benham, Sue; Hansen, Karin; Ingerslev, Morten; Jonard, Mathieu; Karlsson, Per Erik; Lindroos, Antti-Jussi; Marchetto, Aldo; Manninger, Miklos; Meesenburg, Henning; Merila, Paivi; Nojd, Pekka; Rautio, Pasi; Sanders, Tanja G. M.; Seidling, Walter; Skudnik, Mitja; Thimonier, Anne; Verstraeten, Arne; Vesterdal, Lars; Vejpustkova, Monika; de Vries, Wim</t>
  </si>
  <si>
    <t>Nitrogen deposition is the most important environmental driver of growth of pure, even-aged and managed European forests</t>
  </si>
  <si>
    <t>10.1016/j.foreco.2019.117762</t>
  </si>
  <si>
    <t>WOS:000512219500027</t>
  </si>
  <si>
    <t>http://dx.doi.org/10.1016/j.foreco.2019.117762</t>
  </si>
  <si>
    <t>Etzold, S; Ferretti, M; Reinds, GJ; Solberg, S; Gessler, A; Waldner, P; Schaub, M; Simpson, D; Benham, S; Hansen, K; Ingerslev, M; Jonard, M; Karlsson, PE; Lindroos, AJ; Marchetto, A; Manninger, M; Meesenburg, H; Merila, P; Nojd, P; Rautio, P; Sanders, TGM; Seidling, W; Skudnik, M; Thimonier, A; Verstraeten, A; Vesterdal, L; Vejpustkova, M; de Vries, W</t>
  </si>
  <si>
    <t>Machado-Silva, Fausto; Libonati, Renata; Melo de Lima, Thiago Felipe; Peixoto, Roberta Bittencourt; de Almeida Franca, Jose Ricardo; Figueiredo Mafra Magalhaes, Monica de Avelar; Maia Santos, Filippe Lemos; Rodrigues, Julia Abrantes; DaCamara, Carlos C.</t>
  </si>
  <si>
    <t>Drought and fires influence the respiratory diseases hospitalizations in the Amazon</t>
  </si>
  <si>
    <t>10.1016/j.ecolind.2019.105817</t>
  </si>
  <si>
    <t>WOS:000500940400022</t>
  </si>
  <si>
    <t>Droughts and Wildfires and respitory disease</t>
  </si>
  <si>
    <t>wildires</t>
  </si>
  <si>
    <t>2000-2016</t>
  </si>
  <si>
    <t>Pesendorfer, Mario B.; Bogdziewicz, Michal; Szymkowiak, Jakub; Borowski, Zbigniew; Kantorowicz, Wladyslaw; Espelta, Josep M.; Fernandez-Martinez, Marcos</t>
  </si>
  <si>
    <t>Investigating the relationship between climate, stand age, and temporal trends in masting behavior of European forest trees</t>
  </si>
  <si>
    <t>10.1111/gcb.14945</t>
  </si>
  <si>
    <t>WOS:000507581100001</t>
  </si>
  <si>
    <t>http://dx.doi.org/10.1111/gcb.14945</t>
  </si>
  <si>
    <t>Pesendorfer, MB; Bogdziewicz, M; Szymkowiak, J; Borowski, Z; Kantorowicz, W; Espelta, JM; Fernandez-Martinez, M</t>
  </si>
  <si>
    <t>Kim, Myung Ja; Hall, C. Michael</t>
  </si>
  <si>
    <t>Can Climate Change Awareness Predict Pro-Environmental Practices in Restaurants? Comparing High and Low Dining Expenditure</t>
  </si>
  <si>
    <t>10.3390/su11236777</t>
  </si>
  <si>
    <t>WOS:000508186400249</t>
  </si>
  <si>
    <t>Andreucci, Maria Beatrice; Russo, Alessio; Olszewska-Guizzo, Agnieszka</t>
  </si>
  <si>
    <t>Designing Urban Green Blue Infrastructure for Mental Health and Elderly Wellbeing</t>
  </si>
  <si>
    <t>10.3390/su11226425</t>
  </si>
  <si>
    <t>WOS:000503277900238</t>
  </si>
  <si>
    <t>Chakalian, Paul M.; Kurtz, Liza C.; Hondula, David M.</t>
  </si>
  <si>
    <t>After the Lights Go Out: Household Resilience to Electrical Grid Failure Following Hurricane Irma</t>
  </si>
  <si>
    <t>10.1061/(ASCE)NH.1527-6996.0000335</t>
  </si>
  <si>
    <t>WOS:000486064900001</t>
  </si>
  <si>
    <t>Nairn, Karen</t>
  </si>
  <si>
    <t>Learning from Young People Engaged in Climate Activism: The Potential of Collectivizing Despair and Hope</t>
  </si>
  <si>
    <t>10.1177/1103308818817603</t>
  </si>
  <si>
    <t>WOS:000485994500001</t>
  </si>
  <si>
    <t>Choudhury, Samira; Headey, Derek D.; Masters, William A.</t>
  </si>
  <si>
    <t>First foods: Diet quality among infants aged 6-23 months in 42 countries</t>
  </si>
  <si>
    <t>10.1016/j.foodpol.2019.101762</t>
  </si>
  <si>
    <t>WOS:000494888700001</t>
  </si>
  <si>
    <t>Adachi, Kouji; Sedlacek, Arthur J., III; Kleinman, Lawrence; Springston, Stephen R.; Wang, Jian; Chand, Duli; Hubbe, John M.; Shilling, John E.; Onasch, Timothy B.; Kinase, Takeshi; Sakata, Kohei; Takahashi, Yoshio; Buseck, Peter R.</t>
  </si>
  <si>
    <t>Spherical tarball particles form through rapid chemical and physical changes of organic matter in biomass-burning smoke</t>
  </si>
  <si>
    <t>10.1073/pnas.1900129116</t>
  </si>
  <si>
    <t>WOS:000487532900026</t>
  </si>
  <si>
    <t>http://dx.doi.org/10.1073/pnas.1900129116</t>
  </si>
  <si>
    <t>Adachi, K; Sedlacek, AJ; Kleinman, L; Springston, SR; Wang, J; Chand, D; Hubbe, JM; Shilling, JE; Onasch, TB; Kinase, T; Sakata, K; Takahashi, Y; Buseck, PR</t>
  </si>
  <si>
    <t>Zhao, Miaomiao; Yang, Jilin; Zhao, Na; Liu, Yu; Wang, Yifu; Wilson, John P.; Yue, Tianxiang</t>
  </si>
  <si>
    <t>Estimation of China's forest stand biomass carbon sequestration based on the continuous biomass expansion factor model and seven forest inventories from 1977 to 2013</t>
  </si>
  <si>
    <t>10.1016/j.foreco.2019.06.036</t>
  </si>
  <si>
    <t>WOS:000486553900048</t>
  </si>
  <si>
    <t>Dong, Yubing; Wu, Zhen; Zhang, Xi; Feng, Lian; Xiong, Zhengqin</t>
  </si>
  <si>
    <t>Dynamic responses of ammonia volatilization to different rates of fresh and field-aged biochar in a rice-wheat rotation system</t>
  </si>
  <si>
    <t>10.1016/j.fcr.2019.107568</t>
  </si>
  <si>
    <t>WOS:000484872000020</t>
  </si>
  <si>
    <t>Hong, Chaopeng; Zhang, Qiang; Zhang, Yang; Davis, Steven J.; Tong, Dan; Zheng, Yixuan; Liu, Zhu; Guan, Dabo; He, Kebin; Schellnhuber, Hans Joachim</t>
  </si>
  <si>
    <t>Impacts of climate change on future air quality and human health in China</t>
  </si>
  <si>
    <t>10.1073/pnas.1812881116</t>
  </si>
  <si>
    <t>WOS:000483396800015</t>
  </si>
  <si>
    <t>http://dx.doi.org/10.1073/pnas.1812881116</t>
  </si>
  <si>
    <t>Hong, CP; Zhang, Q; Zhang, Y; Davis, SJ; Tong, D; Zheng, YX; Liu, Z; Guan, DB; He, KB; Schellnhuber, HJ</t>
  </si>
  <si>
    <t>CHINA: Extreme weather events feuled by climate change may affect air quality and fine particulate matter</t>
  </si>
  <si>
    <t>The effects of future climate change on public health are an active and growing area of research, including the direct impacts of more severe heat waves (1, 2) and decreased food security (3, 4) to less direct effects on the prevalence of infectious disease (5) and air pollution</t>
  </si>
  <si>
    <t>pollution/PM</t>
  </si>
  <si>
    <t>2006-2010 and 2046-2050</t>
  </si>
  <si>
    <t>Achebak, Hicham; Devolder, Daniel; Ballester, Joan</t>
  </si>
  <si>
    <t>Trends in temperature-related age-specific and sex-specific mortality from cardiovascular diseases in Spain: a national time-series analysis</t>
  </si>
  <si>
    <t>10.1016/S2542-5196(19)30090-7</t>
  </si>
  <si>
    <t>WOS:000525913400013</t>
  </si>
  <si>
    <t>http://dx.doi.org/10.1016/S2542-5196(19)30090-7</t>
  </si>
  <si>
    <t>Achebak, H; Devolder, D; Ballester, J</t>
  </si>
  <si>
    <t>Historical Analysis. Temperature and Mortality in Spain.</t>
  </si>
  <si>
    <t>1980-2016</t>
  </si>
  <si>
    <t>Yu, Xiumei; Lei, Xiaoyan; Wang, Min</t>
  </si>
  <si>
    <t>Temperature effects on mortality and household adaptation: Evidence from China</t>
  </si>
  <si>
    <t>10.1016/j.jeem.2019.05.004</t>
  </si>
  <si>
    <t>WOS:000528304900010</t>
  </si>
  <si>
    <t>Alonso, Jose M.; Andrews, Rhys; Clifton, Judith; Diaz-Fuentes, Daniel</t>
  </si>
  <si>
    <t>Factors influencing citizens' co-production of environmental outcomes: a multi-level analysis</t>
  </si>
  <si>
    <t>10.1080/14719037.2019.1619806</t>
  </si>
  <si>
    <t>WOS:000474152200001</t>
  </si>
  <si>
    <t>Cisse, Gueladio</t>
  </si>
  <si>
    <t>Food-borne and water-borne diseases under climate change in low- and middle-income countries: Further efforts needed for reducing environmental health exposure risks</t>
  </si>
  <si>
    <t>10.1016/j.actatropica.2019.03.012</t>
  </si>
  <si>
    <t>WOS:000467666100024</t>
  </si>
  <si>
    <t>Lawson, Danielle F.; Stevenson, Kathryn T.; Peterson, M. Nils; Carrier, Sarah J.; Strnad, Renee L.; Seekamp, Erin</t>
  </si>
  <si>
    <t>Children can foster climate change concern among their parents</t>
  </si>
  <si>
    <t>10.1038/s41558-019-0463-3</t>
  </si>
  <si>
    <t>WOS:000469265500015</t>
  </si>
  <si>
    <t>http://dx.doi.org/10.1038/s41558-019-0463-3</t>
  </si>
  <si>
    <t>Lawson, DF; Stevenson, KT; Peterson, MN; Carrier, SJ; Strnad, RL; Seekamp, E</t>
  </si>
  <si>
    <t>Although very interesting</t>
  </si>
  <si>
    <t>Witting, Maximilian; Schmude, Juergen</t>
  </si>
  <si>
    <t>Impacts of climate and demographic change on future skier demand and its economic consequences - Evidence from a ski resort in the German Alps</t>
  </si>
  <si>
    <t>10.1016/j.jort.2019.03.002</t>
  </si>
  <si>
    <t>WOS:000468797300006</t>
  </si>
  <si>
    <t>Climate change and tourism among elderly skiers</t>
  </si>
  <si>
    <t>Zhang, Wei; Zheng, Caigui; Chen, Feng</t>
  </si>
  <si>
    <t>Mapping heat-related health risks of elderly citizens in mountainous area: A case study of Chongqing, China</t>
  </si>
  <si>
    <t>10.1016/j.scitotenv.2019.01.240</t>
  </si>
  <si>
    <t>WOS:000459858500081</t>
  </si>
  <si>
    <t>Sanchez-Guevara, Carmen; Nunez Peiro, Miguel; Taylor, Jonathon; Mavrogianni, Anna; Neila Gonzalez, Javier</t>
  </si>
  <si>
    <t>Assessing population vulnerability towards summer energy poverty: Case studies of Madrid and London</t>
  </si>
  <si>
    <t>10.1016/j.enbuild.2019.02.024</t>
  </si>
  <si>
    <t>WOS:000463129100011</t>
  </si>
  <si>
    <t>http://dx.doi.org/10.1016/j.enbuild.2019.02.024</t>
  </si>
  <si>
    <t>Sanchez-Guevara, C; Peiro, MN; Taylor, J; Mavrogianni, A; Gonzalez, JN</t>
  </si>
  <si>
    <t>SPAIN AND UK: researchers compare heat island exposure to house energy efficiency and vulnerability (income and age)</t>
  </si>
  <si>
    <t>in an increasing temperatures scenario, these areas as well as other hot spot detected areas in which summer energy poverty could arise should be examined closely</t>
  </si>
  <si>
    <t>2006 UK and 2016 Spain</t>
  </si>
  <si>
    <t>Spain and UK</t>
  </si>
  <si>
    <t>Huang, Jinlong; Qin, Dahe; Jiang, Tong; Wang, Yanjun; Feng, Zhiqiang; Zhai, Jianqing; Cao, Lige; Chao, Qingchen; Xu, Xinwu; Wang, Guofu; Su, Buda</t>
  </si>
  <si>
    <t>Effect of Fertility Policy Changes on the Population Structure and Economy of China: From the Perspective of the Shared Socioeconomic Pathways</t>
  </si>
  <si>
    <t>10.1029/2018EF000964</t>
  </si>
  <si>
    <t>WOS:000463987100004</t>
  </si>
  <si>
    <t>http://dx.doi.org/10.1029/2018EF000964</t>
  </si>
  <si>
    <t>Huang, JL; Qin, DH; Jiang, T; Wang, YJ; Feng, ZQ; Zhai, JQ; Cao, LG; Chao, QC; Xu, XW; Wang, GF; Su, BD</t>
  </si>
  <si>
    <t>Simshauser, Paul; Tiernan, Anne</t>
  </si>
  <si>
    <t>Climate change policy discontinuity and its effects on Australia's national electricity market</t>
  </si>
  <si>
    <t>10.1111/1467-8500.12328</t>
  </si>
  <si>
    <t>WOS:000461691000002</t>
  </si>
  <si>
    <t>http://dx.doi.org/10.1111/1467-8500.12328</t>
  </si>
  <si>
    <t>Simshauser, P; Tiernan, A</t>
  </si>
  <si>
    <t>Ahmadalipour, Ali; Moradkhani, Hamid; Kumar, Mukesh</t>
  </si>
  <si>
    <t>Mortality risk from heat stress expected to hit poorest nations the hardest</t>
  </si>
  <si>
    <t>10.1007/s10584-018-2348-2</t>
  </si>
  <si>
    <t>WOS:000462907000016</t>
  </si>
  <si>
    <t>Ningombam, Shantikumar S.; Larson, E. J. L.; Dumka, U. C.; Estelles, Victor; Campanelli, M.; Steve, Colwell</t>
  </si>
  <si>
    <t>Long-term (1995-2018) aerosol optical depth derived using ground based AERONET and SKYNET measurements from aerosol aged-background sites</t>
  </si>
  <si>
    <t>10.1016/j.apr.2018.10.008</t>
  </si>
  <si>
    <t>WOS:000458484300029</t>
  </si>
  <si>
    <t>http://dx.doi.org/10.1016/j.apr.2018.10.008</t>
  </si>
  <si>
    <t>Ningombam, SS; Larson, EJL; Dumka, UC; Estelles, V; Campanelli, M; Steve, C</t>
  </si>
  <si>
    <t>Benevolenza, Mia A.; DeRigne, LeaAnne</t>
  </si>
  <si>
    <t>The impact of climate change and natural disasters on vulnerable populations: A systematic review of literature</t>
  </si>
  <si>
    <t>10.1080/10911359.2018.1527739</t>
  </si>
  <si>
    <t>WOS:000457554500008</t>
  </si>
  <si>
    <t>http://dx.doi.org/10.1080/10911359.2018.1527739</t>
  </si>
  <si>
    <t>Benevolenza, MA; DeRigne, L</t>
  </si>
  <si>
    <t>REVIEW: focusing on effects of c.c. on vulnerable groups - reviews social scientists and takes a sociological approach to social capital for protecting populations</t>
  </si>
  <si>
    <t>It was also found that fostering social capital is a way to combat stressors in disadvantaged communities..... [...] demonstrating again that the underserved and underprivileged in society were largely cast aside and bereft of assistance when it was most needed for tending to severe physical health and medical conditions.</t>
  </si>
  <si>
    <t>I think this could make for a good sentence in our intro about the inequalities in climate change effects</t>
  </si>
  <si>
    <t>Hu, Kejia; Guo, Yuming; Yang, Xuchao; Zhong, Jieming; Fei, Fangrong; Chen, Feng; Zhao, Qi; Zhang, Yunquan; Chen, Gongbo; Chen, Qian; Ye, Tingting; Li, Shanshan; Qi, Jiaguo</t>
  </si>
  <si>
    <t>Temperature variability and mortality in rural and urban areas in Zhejiang province, China: An application of a spatiotemporal index</t>
  </si>
  <si>
    <t>10.1016/j.scitotenv.2018.08.095</t>
  </si>
  <si>
    <t>WOS:000447090400105</t>
  </si>
  <si>
    <t>http://dx.doi.org/10.1016/j.scitotenv.2018.08.095</t>
  </si>
  <si>
    <t>Hu, KJ; Guo, YM; Yang, XC; Zhong, JM; Fei, FR; Chen, F; Zhao, Q; Zhang, YQ; Chen, GB; Chen, Q; Ye, T; Li, S; Qi, J</t>
  </si>
  <si>
    <t>China: Rural areas are found to have worse mortality rates from temperature variability than urban</t>
  </si>
  <si>
    <t>Maybe not relevant, doesn't engage age or demographics but DOES engage population mobility</t>
  </si>
  <si>
    <t>mortaility</t>
  </si>
  <si>
    <t>Mari-Dell'Olmo, Marc; Tobias, Aurelio; Gomez-Gutierrez, Anna; Rodriguez-Sanz, Maica; Garcia de Olalla, Patricia; Camprubi, Esteve; Gasparrini, Antonio; Borrell, Carme</t>
  </si>
  <si>
    <t>Social inequalities in the association between temperature and mortality in a South European context</t>
  </si>
  <si>
    <t>10.1007/s00038-018-1094-6</t>
  </si>
  <si>
    <t>WOS:000457744700006</t>
  </si>
  <si>
    <t>http://dx.doi.org/10.1007/s00038-018-1094-6</t>
  </si>
  <si>
    <t>Mari-Dell'Olmo, M; Tobias, A; Gomez-Gutierrez, A; Rodriguez-Sanz, M; de Olalla, PG; Camprubi, E; Gasparrini, A; Borrell, C</t>
  </si>
  <si>
    <t>Historical analysis. Barcelona. Elderly particularly susceptible to heat mortality</t>
  </si>
  <si>
    <t>1992-2015</t>
  </si>
  <si>
    <t>Jiang, Xinyu; Tan, Xiangping; Cheng, Jiong; Haddix, Michelle L.; Cotrufo, M. Francesca</t>
  </si>
  <si>
    <t>Interactions between aged biochar, fresh low molecular weight carbon and soil organic carbon after 3.5 years soil-biochar incubations</t>
  </si>
  <si>
    <t>10.1016/j.geoderma.2018.07.016</t>
  </si>
  <si>
    <t>WOS:000447117100010</t>
  </si>
  <si>
    <t>http://dx.doi.org/10.1016/j.geoderma.2018.07.016</t>
  </si>
  <si>
    <t>Jiang, XY; Tan, XP; Cheng, J; Haddix, ML; Cotrufo, MF</t>
  </si>
  <si>
    <t>Patrizio, Piera; Leduc, Sylvain; Kraxner, Florian; Fuss, Sabine; Kindermann, Georg; Mesfun, Sennai; Spokas, Kasparas; Mendoza, Alma; Mac Dowell, Niall; Wetterlund, Elisabeth; Lundgren, Joakim; Dotzauer, Erik; Yowargana, Ping; Obersteiner, Michael</t>
  </si>
  <si>
    <t>Reducing US Coal Emissions Can Boost Employment</t>
  </si>
  <si>
    <t>10.1016/j.joule.2018.10.004</t>
  </si>
  <si>
    <t>WOS:000453896100016</t>
  </si>
  <si>
    <t>deals with coal plants</t>
  </si>
  <si>
    <t>Rifkin, Daniel I.; Long, Michael W.; Perry, Melissa J.</t>
  </si>
  <si>
    <t>Climate change and sleep: A systematic review of the literature and conceptual framework</t>
  </si>
  <si>
    <t>10.1016/j.smrv.2018.07.007</t>
  </si>
  <si>
    <t>WOS:000449095300002</t>
  </si>
  <si>
    <t>Duan, Pengpeng; Zhang, Xi; Zhang, Qianqian; Wu, Zhen; Xiong, Zhengqin</t>
  </si>
  <si>
    <t>Field-aged biochar stimulated N2O production from greenhouse vegetable production soils by nitrification and denitrification</t>
  </si>
  <si>
    <t>10.1016/j.scitotenv.2018.06.166</t>
  </si>
  <si>
    <t>WOS:000439405600125</t>
  </si>
  <si>
    <t>http://dx.doi.org/10.1016/j.scitotenv.2018.06.166</t>
  </si>
  <si>
    <t>Duan, PP; Zhang, X; Zhang, QQ; Wu, Z; Xiong, ZQ</t>
  </si>
  <si>
    <t>Zhao, Qi; Coelho, Micheline S. Z. S.; Li, Shanshan; Saldiva, Paulo H. N.; Hu, Kejia; Abramson, Michael J.; Huxley, Rachel R.; Guo, Yuming</t>
  </si>
  <si>
    <t>Spatiotemporal and demographic variation in the association between temperature variability and hospitalizations in Brazil during 2000-2015: A nationwide time-series study</t>
  </si>
  <si>
    <t>10.1016/j.envint.2018.08.021</t>
  </si>
  <si>
    <t>WOS:000448688500035</t>
  </si>
  <si>
    <t>http://dx.doi.org/10.1016/j.envint.2018.08.021</t>
  </si>
  <si>
    <t>Zhao, Q; Coelho, MSZS; Li, SS; Saldiva, PHN; Hu, KJ; Abramson, MJ; Huxley, RR; Guo, YM</t>
  </si>
  <si>
    <t>Historical analysis. Temperature and morbidity. Brazil</t>
  </si>
  <si>
    <t>variability</t>
  </si>
  <si>
    <t>2000-2015</t>
  </si>
  <si>
    <t>Tsoka, S.; Theodosiou, T.; Tsikaloudaki, K.; Flourentzou, F.</t>
  </si>
  <si>
    <t>Modeling the performance of cool pavements and the effect of their aging on outdoor surface and air temperatures</t>
  </si>
  <si>
    <t>10.1016/j.scs.2018.07.016</t>
  </si>
  <si>
    <t>WOS:000443741600024</t>
  </si>
  <si>
    <t>deals with infrastructure</t>
  </si>
  <si>
    <t>Limaye, Vijay S.; Vargo, Jason; Harkey, Monica; Holloway, Tracey; Patz, Jonathan A.</t>
  </si>
  <si>
    <t>Climate Change and Heat-Related Excess Mortality in the Eastern USA</t>
  </si>
  <si>
    <t>10.1007/s10393-018-1363-0</t>
  </si>
  <si>
    <t>WOS:000448039100003</t>
  </si>
  <si>
    <t>Climate change and mortality</t>
  </si>
  <si>
    <t>Hanigan, Ivan C.; Schirmer, Jacki; Niyonsenga, Theophile</t>
  </si>
  <si>
    <t>Drought and Distress in Southeastern Australia</t>
  </si>
  <si>
    <t>10.1007/s10393-018-1339-0</t>
  </si>
  <si>
    <t>WOS:000448039100015</t>
  </si>
  <si>
    <t>Estop-Aragones, Cristian; Czimczik, Claudia I.; Heffernan, Liam; Gibson, Carolyn; Walker, Jennifer C.; Xu, Xiaomei; Olefeldt, David</t>
  </si>
  <si>
    <t>Respiration of aged soil carbon during fall in permafrost peatlands enhanced by active layer deepening following wildfire but limited following thermokarst</t>
  </si>
  <si>
    <t>10.1088/1748-9326/aad5f0</t>
  </si>
  <si>
    <t>WOS:000441730200001</t>
  </si>
  <si>
    <t>http://dx.doi.org/10.1088/1748-9326/aad5f0</t>
  </si>
  <si>
    <t>Estop-Aragones, C; Czimczik, CI; Heffernan, L; Gibson, C; Walker, JC; Xu, XM; Olefeldt, D</t>
  </si>
  <si>
    <t>Ahmadalipour, Ali; Moradkhani, Hamid</t>
  </si>
  <si>
    <t>Escalating heat-stress mortality risk due to global warming in the Middle East and North Africa (MENA)</t>
  </si>
  <si>
    <t>10.1016/j.envint.2018.05.014</t>
  </si>
  <si>
    <t>WOS:000436573400025</t>
  </si>
  <si>
    <t>http://dx.doi.org/10.1016/j.envint.2018.05.014</t>
  </si>
  <si>
    <t>Ahmadalipour, A; Moradkhani, H</t>
  </si>
  <si>
    <t>MIDDLE EAST + N. AFRICA: Authors project motality risk of adults 65+ using two RCP scenarios (4.5 and 8.5)</t>
  </si>
  <si>
    <t>The coastal regions of the Red sea, Persian Gulf, and Mediterranean Sea indicate substantial increase in mortality risk. Nonetheless, the risk ratio will be limited to 3–7 times if global warming is limited to 2 °C.</t>
  </si>
  <si>
    <t>Could only access abstract</t>
  </si>
  <si>
    <t>2006-2100</t>
  </si>
  <si>
    <t>1951-2005</t>
  </si>
  <si>
    <t>Middle East and North Africa (MENA)</t>
  </si>
  <si>
    <t>Sheffield, Perry E.; Herrera, M. Teresa; Kinnee, Ellen J.; Clougherty, Jane E.</t>
  </si>
  <si>
    <t>Not so little differences: variation in hot weather risk to young children in New York City</t>
  </si>
  <si>
    <t>10.1016/j.puhe.2018.06.004</t>
  </si>
  <si>
    <t>WOS:000440018200020</t>
  </si>
  <si>
    <t>Chen, Kai; Fiore, Arlene M.; Chen, Renjie; Jiang, Leiwen; Jones, Bryan; Schneider, Alexandra; Peters, Annette; Bi, Jun; Kan, Haidong; Kinney, Patrick L.</t>
  </si>
  <si>
    <t>Future ozone-related acute excess mortality under climate and population change scenarios in China: A modeling study</t>
  </si>
  <si>
    <t>10.1371/journal.pmed.1002598</t>
  </si>
  <si>
    <t>WOS:000440339700006</t>
  </si>
  <si>
    <t>http://dx.doi.org/10.1371/journal.pmed.1002598</t>
  </si>
  <si>
    <t>Chen, K; Fiore, AM; Chen, RJ; Jiang, LW; Jones, B; Schneider, A; Peters, A; Bi, J; Kan, HD; Kinney, PL</t>
  </si>
  <si>
    <t>Projection! China. "An aging population, with the proportion of the population aged 65 years and above increased from 8% in 2010 to 24%–33% in 2050, will substantially amplify future ozone-related mortality, leading to a net increase of 23,838 to 78,560 deaths (110% to 363%)."</t>
  </si>
  <si>
    <t>ozone</t>
  </si>
  <si>
    <t>2053-2055</t>
  </si>
  <si>
    <t>2013-2015</t>
  </si>
  <si>
    <t>Madrigano, Jaime; Lane, Kathryn; Petrovic, Nada; Ahmed, Munerah; Blum, Micheline; Matte, Thomas</t>
  </si>
  <si>
    <t>Awareness, Risk Perception, and Protective Behaviors for Extreme Heat and Climate Change in New York City</t>
  </si>
  <si>
    <t>10.3390/ijerph15071433</t>
  </si>
  <si>
    <t>WOS:000445543500140</t>
  </si>
  <si>
    <t>Results don't really speak to aging. 65+ is used, but results are not statistically significant</t>
  </si>
  <si>
    <t>Yang, Jun; Zhou, Maigeng; Li, Mengmeng; Yin, Peng; Wang, Boguang; Pilot, Eva; Liu, Yunning; van der Hoek, Wim; van Asten, Liselotte; Krafft, Thomas; Liu, Qiyong</t>
  </si>
  <si>
    <t>Diurnal temperature range in relation to death from stroke in China</t>
  </si>
  <si>
    <t>10.1016/j.envres.2018.03.036</t>
  </si>
  <si>
    <t>WOS:000431387100077</t>
  </si>
  <si>
    <t>Temperaturer mortality</t>
  </si>
  <si>
    <t>Wu, Yu; Cheng, Tianhai; Liu, Dantong; Allan, James D.; Zheng, Lijuan; Chen, Hao</t>
  </si>
  <si>
    <t>Light Absorption Enhancement of Black Carbon Aerosol Constrained by Particle Morphology</t>
  </si>
  <si>
    <t>10.1021/acs.est.8b00636</t>
  </si>
  <si>
    <t>WOS:000436018900022</t>
  </si>
  <si>
    <t>http://dx.doi.org/10.1021/acs.est.8b00636</t>
  </si>
  <si>
    <t>Wu, Y; Cheng, TH; Liu, DT; Allan, JD; Zheng, LJ; Chen, H</t>
  </si>
  <si>
    <t>Kuuluvainen, Timo; Gauthier, Sylvie</t>
  </si>
  <si>
    <t>Young and old forest in the boreal: critical stages of ecosystem dynamics and management under global change</t>
  </si>
  <si>
    <t>10.1186/s40663-018-0142-2</t>
  </si>
  <si>
    <t>WOS:000436445300001</t>
  </si>
  <si>
    <t>http://dx.doi.org/10.1186/s40663-018-0142-2</t>
  </si>
  <si>
    <t>Kuuluvainen, T; Gauthier, S</t>
  </si>
  <si>
    <t>Cheng, Jian; Xu, Zhiwei; Bambrick, Hilary; Su, Hong; Tong, Shilu; Hu, Wenbiao</t>
  </si>
  <si>
    <t>Heatwave and elderly mortality: An evaluation of death burden and health costs considering short-term mortality displacement</t>
  </si>
  <si>
    <t>10.1016/j.envint.2018.03.041</t>
  </si>
  <si>
    <t>WOS:000432523500036</t>
  </si>
  <si>
    <t>http://dx.doi.org/10.1016/j.envint.2018.03.041</t>
  </si>
  <si>
    <t>Cheng, J; Xu, ZW; Bambrick, H; Su, H; Tong, SL; Hu, WB</t>
  </si>
  <si>
    <t>AUSTRALIA: heatwaves are associated with a 28% increase in daily death rate among adults 75+</t>
  </si>
  <si>
    <t>Also, these heatwave-associated deaths equate to an enormous economic loss for every city, reaching several million Australian dollars each year depending on the location and heatwave characteristics.</t>
  </si>
  <si>
    <t>Interesting recommendation but it doesn't address root problem (climate change): To lessen the health impacts of heatwave in the affected regions, effective heatwave early warning systems and interventions targeted at the elderly population could be beneficial, both now and in the future. ALSO: It doesn't use Heat Index which can be cited to show the relative strength of our model</t>
  </si>
  <si>
    <t>mortality, economic</t>
  </si>
  <si>
    <t>1988-2011</t>
  </si>
  <si>
    <t>Chung, Ji-Bum; Kim, Eun-Sung</t>
  </si>
  <si>
    <t>Public perception of energy transition in Korea: Nuclear power, climate change, and party preference</t>
  </si>
  <si>
    <t>10.1016/j.enpol.2018.02.007</t>
  </si>
  <si>
    <t>WOS:000430758200014</t>
  </si>
  <si>
    <t>http://dx.doi.org/10.1016/j.enpol.2018.02.007</t>
  </si>
  <si>
    <t>Chung, JB; Kim, ES</t>
  </si>
  <si>
    <t>Tyler, Christina R.; Noor, Shahani; Young, Tamara L.; Rivero, Valeria; Sanchez, Bethany; Lucas, Selita; Caldwell, Kevin K.; Milligan, Erin D.; Campen, Matthew J.</t>
  </si>
  <si>
    <t>Aging Exacerbates Neuroinflammatory Outcomes Induced by Acute Ozone Exposure</t>
  </si>
  <si>
    <t>10.1093/toxsci/kfy014</t>
  </si>
  <si>
    <t>WOS:000432299900014</t>
  </si>
  <si>
    <t>http://dx.doi.org/10.1093/toxsci/kfy014</t>
  </si>
  <si>
    <t>Tyler, CR; Noor, S; Young, TL; Rivero, V; Sanchez, B; Lucas, S; Caldwell, KK; Milligan, ED; Campen, MJ</t>
  </si>
  <si>
    <t>Levi, Miriam; Kjellstrom, Tord; Baldasseroni, Alberto</t>
  </si>
  <si>
    <t>Impact of climate change on occupational health and productivity: a systematic literature review focusing on workplace heat</t>
  </si>
  <si>
    <t>10.23749/mdl.v109i3.6851</t>
  </si>
  <si>
    <t>WOS:000436452000001</t>
  </si>
  <si>
    <t>http://dx.doi.org/10.23749/mdl.v109i3.6851</t>
  </si>
  <si>
    <t>Levi, M; Kjellstrom, T; Baldasseroni, A</t>
  </si>
  <si>
    <t>Review. Elderly have more mortality with temperature extremes</t>
  </si>
  <si>
    <t>Sheng, Rongrong; Li, Changchang; Wang, Qiong; Yang, Lianping; Bao, Junzhe; Wang, Kaiwen; Ma, Rui; Gao, Chuansi; Lin, Shao; Zhang, Ying; Bi, Peng; Fu, Chuandong; Huang, Cunrui</t>
  </si>
  <si>
    <t>Does hot weather affect work-related injury? A case-crossover study in Guangzhou, China</t>
  </si>
  <si>
    <t>10.1016/j.ijheh.2018.01.005</t>
  </si>
  <si>
    <t>WOS:000438327900006</t>
  </si>
  <si>
    <t>http://dx.doi.org/10.1016/j.ijheh.2018.01.005</t>
  </si>
  <si>
    <t>Sheng, RR; Li, CC; Wang, Q; Yang, LP; Bao, JZ; Wang, KW; Ma, R; Gao, CS; Lin, S; Zhang, Y; Bi, P; Fu, CD; Huang, CR</t>
  </si>
  <si>
    <t>Kardooni, Roozbeh; Yusoff, Sumiani Binti; Kari, Fatimah Binti; Moeenizadeh, Leila</t>
  </si>
  <si>
    <t>Public opinion on renewable energy technologies and climate change in Peninsular Malaysia</t>
  </si>
  <si>
    <t>10.1016/j.renene.2017.09.073</t>
  </si>
  <si>
    <t>WOS:000416188200057</t>
  </si>
  <si>
    <t>http://dx.doi.org/10.1016/j.renene.2017.09.073</t>
  </si>
  <si>
    <t>Kardooni, R; Yusoff, SB; Kari, FB; Moeenizadeh, L</t>
  </si>
  <si>
    <t>Scovronick, Noah; Sera, Francesco; Acquaotta, Fiorella; Garzena, Diego; Fratianni, Simona; Wright, Caradee Y.; Gasparrini, Antonio</t>
  </si>
  <si>
    <t>The association between ambient temperature and mortality in South Africa: A time-series analysis</t>
  </si>
  <si>
    <t>10.1016/j.envres.2017.11.001</t>
  </si>
  <si>
    <t>WOS:000423654100026</t>
  </si>
  <si>
    <t>http://dx.doi.org/10.1016/j.envres.2017.11.001</t>
  </si>
  <si>
    <t>Scovronick, N; Sera, F; Acquaotta, F; Garzena, D; Fratianni, S; Wright, CY; Gasparrini, A</t>
  </si>
  <si>
    <t>Historical analysis. Temperature mortality. More mortality to cold than to heat.</t>
  </si>
  <si>
    <t>1997-2013</t>
  </si>
  <si>
    <t>South Africa</t>
  </si>
  <si>
    <t>Hardy, R. Dean; Hauer, Mathew E.</t>
  </si>
  <si>
    <t>Social vulnerability projections improve sea-level rise risk assessments</t>
  </si>
  <si>
    <t>10.1016/j.apgeog.2017.12.019</t>
  </si>
  <si>
    <t>WOS:000427340900002</t>
  </si>
  <si>
    <t>http://dx.doi.org/10.1016/j.apgeog.2017.12.019</t>
  </si>
  <si>
    <t>Hardy, RD; Hauer, ME</t>
  </si>
  <si>
    <t>Projection of SLR exposure. Exposure in "The Hispanic/Latinx population's exposure increased the largest proportionally under the fast and medium sea-level rise projections and elderly people's (65+) under the slow sea-level rise scenario."</t>
  </si>
  <si>
    <t>2010-2050</t>
  </si>
  <si>
    <t>Kirk, Devin; Jones, Natalie; Peacock, Stephanie; Phillips, Jessica; Molnar, Peter K.; Krkosek, Martin; Luijckx, Pepijn</t>
  </si>
  <si>
    <t>Empirical evidence that metabolic theory describes the temperature dependency of within-host parasite dynamics</t>
  </si>
  <si>
    <t>10.1371/journal.pbio.2004608</t>
  </si>
  <si>
    <t>WOS:000426253300018</t>
  </si>
  <si>
    <t>http://dx.doi.org/10.1371/journal.pbio.2004608</t>
  </si>
  <si>
    <t>Kirk, D; Jones, N; Peacock, S; Phillips, J; Molnar, PK; Krkosek, M; Luijckx, P</t>
  </si>
  <si>
    <t>He, Li; Shen, Jing; Zhang, Yang</t>
  </si>
  <si>
    <t>Ecological vulnerability assessment for ecological conservation and environmental management</t>
  </si>
  <si>
    <t>10.1016/j.jenvman.2017.11.059</t>
  </si>
  <si>
    <t>WOS:000423245500111</t>
  </si>
  <si>
    <t>http://dx.doi.org/10.1016/j.jenvman.2017.11.059</t>
  </si>
  <si>
    <t>He, L; Shen, J; Zhang, Y</t>
  </si>
  <si>
    <t>Balmain, Bryce N.; Sabapathy, Surendran; Louis, Menaka; Morris, Norman R.</t>
  </si>
  <si>
    <t>Aging and Thermoregulatory Control: The Clinical Implications of Exercising under Heat Stress in Older Individuals</t>
  </si>
  <si>
    <t>10.1155/2018/8306154</t>
  </si>
  <si>
    <t>WOS:000441538800001</t>
  </si>
  <si>
    <t>http://dx.doi.org/10.1155/2018/8306154</t>
  </si>
  <si>
    <t>Balmain, BN; Sabapathy, S; Louis, M; Morris, NR</t>
  </si>
  <si>
    <t>Sparrow, Katy J.; Kessler, John D.; Southon, John R.; Garcia-Tigreros, Fenix; Schreiner, Kathryn M.; Ruppel, Carolyn D.; Miller, John B.; Lehman, Scott J.; Xu, Xiaomei</t>
  </si>
  <si>
    <t>Limited contribution of ancient methane to surface waters of the U.S. Beaufort Sea shelf</t>
  </si>
  <si>
    <t>10.1126/sciadv.aao4842</t>
  </si>
  <si>
    <t>WOS:000426694200042</t>
  </si>
  <si>
    <t>http://dx.doi.org/10.1126/sciadv.aao4842</t>
  </si>
  <si>
    <t>Sparrow, KJ; Kessler, JD; Southon, JR; Garcia-Tigreros, F; Schreiner, KM; Ruppel, CD; Miller, JB; Lehman, SJ; Xu, XM</t>
  </si>
  <si>
    <t>Paavola, Jouni</t>
  </si>
  <si>
    <t>Health impacts of climate change and health and social inequalities in the UK</t>
  </si>
  <si>
    <t>10.1186/s12940-017-0328-z</t>
  </si>
  <si>
    <t>WOS:000417200300007</t>
  </si>
  <si>
    <t>http://dx.doi.org/10.1186/s12940-017-0328-z</t>
  </si>
  <si>
    <t>Paavola, J</t>
  </si>
  <si>
    <t>REVIEW: The authors explore social inequality and its health implications in regard to heat waves, winter, air pollution, pollen, food borne disease, social care systems, flooding, and 'emerging infections'</t>
  </si>
  <si>
    <t>Old age, having pre-existing medical conditions and social deprivation are key attributes that make some people more vulnerable than others to the health impacts of climate change and to experience more adverse health outcomes than others. However, other attributes such as gender, living in rural or urban locations, isolation, marginalisation and weak community cohesion can also make people more vulnerable.</t>
  </si>
  <si>
    <t>THe authors note: But strategies [of increasing adaptive capacity] relying on people’s own initiative can increase rather than decrease health and social inequalities. Income and wealth inequalities often expose low-income groups to greater risks because of their residential and other choices, and their adaptive capacity can also be lower than that of higher-income groups.</t>
  </si>
  <si>
    <t>Arbuthnott, Katherine G.; Hajat, Shakoor</t>
  </si>
  <si>
    <t>The health effects of hotter summers and heat waves in the population of the United Kingdom: a review of the evidence</t>
  </si>
  <si>
    <t>10.1186/s12940-017-0322-5</t>
  </si>
  <si>
    <t>WOS:000417200300001</t>
  </si>
  <si>
    <t>http://dx.doi.org/10.1186/s12940-017-0322-5</t>
  </si>
  <si>
    <t>Arbuthnott, KG; Hajat, S</t>
  </si>
  <si>
    <t>Review. Heat and mortality.</t>
  </si>
  <si>
    <t>-</t>
  </si>
  <si>
    <t>Laliberte, Etienne; Kardol, Paul; Didham, Raphael K.; Teste, Francois P.; Turner, Benjamin L.; Wardle, David A.</t>
  </si>
  <si>
    <t>Soil fertility shapes belowground food webs across a regional climate gradient</t>
  </si>
  <si>
    <t>10.1111/ele.12823</t>
  </si>
  <si>
    <t>WOS:000411035600006</t>
  </si>
  <si>
    <t>http://dx.doi.org/10.1111/ele.12823</t>
  </si>
  <si>
    <t>Laliberte, E; Kardol, P; Didham, RK; Teste, FP; Turner, BL; Wardle, DA</t>
  </si>
  <si>
    <t>King, Thea; Cole, Martin; Farber, Jeffrey M.; Eisenbrand, Gerhard; Zabaras, Dimitrios; Fox, Edward M.; Hill, Jeremy P.</t>
  </si>
  <si>
    <t>Food safety for food security: Relationship between global megatrends and developments in food safety</t>
  </si>
  <si>
    <t>10.1016/j.tifs.2017.08.014</t>
  </si>
  <si>
    <t>WOS:000412608900015</t>
  </si>
  <si>
    <t>http://dx.doi.org/10.1016/j.tifs.2017.08.014</t>
  </si>
  <si>
    <t>King, T; Cole, M; Farber, JM; Eisenbrand, G; Zabaras, D; Fox, EM; Hill, JP</t>
  </si>
  <si>
    <t>Discusses climate change and aging but not together; just as two separate trends that will impact food safety</t>
  </si>
  <si>
    <t>food security</t>
  </si>
  <si>
    <t>Zodrow, Katherine R.; Li, Qilin; Buono, Regina M.; Chen, Wei; Daigger, Glen; Duenas-Osorio, Leonardo; Elimelech, Menachem; Huang, Xia; Jiang, Guibin; Kim, Jae-Hong; Logan, Bruce E.; Sedlak, David L.; Westerhoff, Paul; Alvarez, Pedro J. J.</t>
  </si>
  <si>
    <t>Advanced Materials, Technologies, and Complex Systems Analyses: Emerging Opportunities to Enhance Urban Water Security</t>
  </si>
  <si>
    <t>10.1021/acs.est.7b01679</t>
  </si>
  <si>
    <t>WOS:000411549800002</t>
  </si>
  <si>
    <t>http://dx.doi.org/10.1021/acs.est.7b01679</t>
  </si>
  <si>
    <t>Zodrow, KR; Li, QL; Buono, RM; Chen, W; Daigger, G; Duenas-Osorio, L; Elimelech, M; Huang, X; Jiang, GB; Kim, JH; Logan, BE; Sedlak, DL; Westerhoff, P; Alvarez, PJJ</t>
  </si>
  <si>
    <t>Benmarhnia, Tarik; Kihal-Talantikite, Wahida; Ragettli, Martina S.; Deguen, Severine</t>
  </si>
  <si>
    <t>Small-area spatiotemporal analysis of heatwave impacts on elderly mortality in Paris: A cluster analysis approach</t>
  </si>
  <si>
    <t>10.1016/j.scitotenv.2017.03.102</t>
  </si>
  <si>
    <t>WOS:000400082100031</t>
  </si>
  <si>
    <t>2004-2009</t>
  </si>
  <si>
    <t>France</t>
  </si>
  <si>
    <t>Smith, M. R.; Golden, C. D.; Myers, S. S.</t>
  </si>
  <si>
    <t>Potential rise in iron deficiency due to future anthropogenic carbon dioxide emissions</t>
  </si>
  <si>
    <t>10.1002/2016GH000018</t>
  </si>
  <si>
    <t>WOS:000458209100001</t>
  </si>
  <si>
    <t>http://dx.doi.org/10.1002/2016GH000018</t>
  </si>
  <si>
    <t>Smith, MR; Golden, CD; Myers, SS</t>
  </si>
  <si>
    <t>Wichmann, Janine</t>
  </si>
  <si>
    <t>Heat effects of ambient apparent temperature on all-cause mortality in Cape Town, Durban and Johannesburg, South Africa: 2006-2010</t>
  </si>
  <si>
    <t>10.1016/j.scitotenv.2017.02.135</t>
  </si>
  <si>
    <t>WOS:000399845800029</t>
  </si>
  <si>
    <t>2006-2010</t>
  </si>
  <si>
    <t>Reynolds, P.; Planke, S.; Millett, J. M.; Jerram, D. A.; Trulsvik, M.; Schofield, N.; Myklebust, R.</t>
  </si>
  <si>
    <t>Hydrothermal vent complexes offshore Northeast Greenland: A potential role in driving the PETM</t>
  </si>
  <si>
    <t>10.1016/j.epsl.2017.03.031</t>
  </si>
  <si>
    <t>WOS:000401385500008</t>
  </si>
  <si>
    <t>http://dx.doi.org/10.1016/j.epsl.2017.03.031</t>
  </si>
  <si>
    <t>Reynolds, P; Planke, S; Millett, JM; Jerram, DA; Trulsvik, M; Schofield, N; Myklebust, R</t>
  </si>
  <si>
    <t>Kramer, Gerard F. H.; Tyszler, Marcelo; van't Veer, Pieter; Blonk, Hans</t>
  </si>
  <si>
    <t>Decreasing the overall environmental impact of the Dutch diet: how to find healthy and sustainable diets with limited changes</t>
  </si>
  <si>
    <t>10.1017/S1368980017000349</t>
  </si>
  <si>
    <t>WOS:000435731200020</t>
  </si>
  <si>
    <t xml:space="preserve">about sustainable diets. </t>
  </si>
  <si>
    <t>Song, Xuping; Wang, Shigong; Hu, Yuling; Yue, Man; Zhang, Tingting; Liu, Yu; Tian, Jinhui; Shang, Kezheng</t>
  </si>
  <si>
    <t>Impact of ambient temperature on morbidity and mortality: An overview of reviews</t>
  </si>
  <si>
    <t>10.1016/j.scitotenv.2017.01.212</t>
  </si>
  <si>
    <t>WOS:000398758800023</t>
  </si>
  <si>
    <t>http://dx.doi.org/10.1016/j.scitotenv.2017.01.212</t>
  </si>
  <si>
    <t>Song, XP; Wang, SG; Hu, YL; Yue, M; Zhang, TT; Liu, Y; Tian, JH; Shang, KZ</t>
  </si>
  <si>
    <t>Review article. Historical meta-analysis. Elderly have higher risk of mortality during heat and cold.</t>
  </si>
  <si>
    <t>Obradovich, Nick; Migliorini, Robyn; Mednick, Sara C.; Fowler, James H.</t>
  </si>
  <si>
    <t>Nighttime temperature and human sleep loss in a changing climate</t>
  </si>
  <si>
    <t>10.1126/sciadv.1601555</t>
  </si>
  <si>
    <t>WOS:000419752300002</t>
  </si>
  <si>
    <t>http://dx.doi.org/10.1126/sciadv.1601555</t>
  </si>
  <si>
    <t>Obradovich, N; Migliorini, R; Mednick, SC; Fowler, JH</t>
  </si>
  <si>
    <t>Historical analysis and then projections! Sleep loss among elderly! "increases in nighttime temperatures amplify self-reported nights of insufficient sleep." Forecast is 5 -&gt; ~15 nights of insufficient sleep among 65+</t>
  </si>
  <si>
    <t>sleep</t>
  </si>
  <si>
    <t>2010, 2050, 2099</t>
  </si>
  <si>
    <t>2002-2011</t>
  </si>
  <si>
    <t>Wang, Cao; Zhang, Hao; Li, Quanwang</t>
  </si>
  <si>
    <t>Reliability assessment of aging structures subjected to gradual and shock deteriorations</t>
  </si>
  <si>
    <t>10.1016/j.ress.2017.01.014</t>
  </si>
  <si>
    <t>WOS:000395605700008</t>
  </si>
  <si>
    <t>http://dx.doi.org/10.1016/j.ress.2017.01.014</t>
  </si>
  <si>
    <t>Wang, C; Zhang, H; Li, QW</t>
  </si>
  <si>
    <t>Bauer, Jan M.; Mburu, Samuel</t>
  </si>
  <si>
    <t>Effects of drought on child health in Marsabit District, Northern Kenya</t>
  </si>
  <si>
    <t>10.1016/j.ehb.2016.10.010</t>
  </si>
  <si>
    <t>WOS:000395217600006</t>
  </si>
  <si>
    <t>Song, Guobao; Li, Mingjing; Fullana-i-Palmer, Pere; Williamson, Duncan; Wang, Yixuan</t>
  </si>
  <si>
    <t>Dietary changes to mitigate climate change and benefit public health in China</t>
  </si>
  <si>
    <t>10.1016/j.scitotenv.2016.10.184</t>
  </si>
  <si>
    <t>WOS:000390737400029</t>
  </si>
  <si>
    <t>http://dx.doi.org/10.1016/j.scitotenv.2016.10.184</t>
  </si>
  <si>
    <t>Song, GB; Li, MJ; Fullana-i-Palmer, P; Williamson, D; Wang, YX</t>
  </si>
  <si>
    <t>Chidawanyika, Frank; Nyamukondiwa, Casper; Strathie, Lorraine; Fischer, Klaus</t>
  </si>
  <si>
    <t>Effects of Thermal Regimes, Starvation and Age on Heat Tolerance of the Parthenium Beetle Zygogramma bicolorata (Coleoptera: Chrysomelidae) following Dynamic and Static Protocols</t>
  </si>
  <si>
    <t>10.1371/journal.pone.0169371</t>
  </si>
  <si>
    <t>WOS:000391621500054</t>
  </si>
  <si>
    <t>http://dx.doi.org/10.1371/journal.pone.0169371</t>
  </si>
  <si>
    <t>Chidawanyika, F; Nyamukondiwa, C; Strathie, L; Fischer, K</t>
  </si>
  <si>
    <t>Arnberger, Arne; Allex, Brigitte; Eder, Renate; Ebenberger, Martin; Wanka, Anna; Kolland, Franz; Wallner, Peter; Hutter, Hans-Peter</t>
  </si>
  <si>
    <t>Elderly resident's uses of and preferences for urban green spaces during heat periods</t>
  </si>
  <si>
    <t>10.1016/j.ufug.2016.11.012</t>
  </si>
  <si>
    <t>WOS:000397054000012</t>
  </si>
  <si>
    <t>http://dx.doi.org/10.1016/j.ufug.2016.11.012</t>
  </si>
  <si>
    <t>Arnberger, A; Allex, B; Eder, R; Ebenberger, M; Wanka, A; Kolland, F; Wallner, P; Hutter, HP</t>
  </si>
  <si>
    <t>Ruiz-Peinado, Ricardo; Bravo-Oviedo, Andres; Lopez-Senespleda, Eduardo; Bravo, Felipe; del Rio, Miren</t>
  </si>
  <si>
    <t>Forest management and carbon sequestration in the Mediterranean region: A review</t>
  </si>
  <si>
    <t>10.5424/fs/2017262-11205</t>
  </si>
  <si>
    <t>WOS:000413335800011</t>
  </si>
  <si>
    <t>http://dx.doi.org/10.5424/fs/2017262-11205</t>
  </si>
  <si>
    <t>Ruiz-Peinado, R; Bravo-Oviedo, A; Lopez-Senespleda, E; Bravo, F; del Rio, M</t>
  </si>
  <si>
    <t>Burkett, Ellen; Martin-Khan, Melinda G.; Scott, Justin; Samanta, Mayukh; Gray, Leonard C.</t>
  </si>
  <si>
    <t>Trends and predicted trends in presentations of older people to Australian emergency departments: effects of demand growth, population aging and climate change</t>
  </si>
  <si>
    <t>10.1071/AH15165</t>
  </si>
  <si>
    <t>WOS:000402302400002</t>
  </si>
  <si>
    <t>Pons, Alexandre; Allamy, Lucile; Schuttler, Armin; Rauhut, Doris; Thibon, Cecile; Darriet, Philippe</t>
  </si>
  <si>
    <t>What is the expected impact of climate change on wine aroma compounds and their precursors in grape?</t>
  </si>
  <si>
    <t>10.20870/oeno-one.2016.0.0.1868</t>
  </si>
  <si>
    <t>WOS:000412559000010</t>
  </si>
  <si>
    <t>http://dx.doi.org/10.20870/oeno-one.2016.0.0.1868</t>
  </si>
  <si>
    <t>Pons, A; Allamy, L; Schuttler, A; Rauhut, D; Thibon, C; Darriet, P</t>
  </si>
  <si>
    <t>Wang, Lijun; Liu, Tao; Hu, Mengjue; Zeng, Weilin; Zhang, Yonghui; Rutherford, Shannon; Lin, Hualiang; Xiao, Jianpeng; Yin, Peng; Liu, Jiangmei; Chu, Cordia; Tong, Shilu; Ma, Wenjun; Zhou, Maigeng</t>
  </si>
  <si>
    <t>The impact of cold spells on mortality and effect modification by cold spell characteristics</t>
  </si>
  <si>
    <t>10.1038/srep38380</t>
  </si>
  <si>
    <t>WOS:000389236600001</t>
  </si>
  <si>
    <t>Benmarhnia, Tarik; Bailey, Zinzi; Kaiser, David; Auger, Nathalie; King, Nicholas; Kaufman, Jay S.</t>
  </si>
  <si>
    <t>A Difference-in-Differences Approach to Assess the Effect of a Heat Action Plan on Heat-Related Mortality, and Differences in Effectiveness According to Sex, Age, and Socioeconomic Status (Montreal, Quebec)</t>
  </si>
  <si>
    <t>10.1289/EHP203</t>
  </si>
  <si>
    <t>WOS:000386913800012</t>
  </si>
  <si>
    <t>http://dx.doi.org/10.1289/EHP203</t>
  </si>
  <si>
    <t>Benmarhnia, T; Bailey, Z; Kaiser, D; Auger, N; King, N; Kaufman, JS</t>
  </si>
  <si>
    <t>QUEBEC: Results of a heat action plan in montreal, quebec: intervention efforts best improved mortality rates for elderly and lower education</t>
  </si>
  <si>
    <t>Could be useful in the going future steps section</t>
  </si>
  <si>
    <t>2000-2007</t>
  </si>
  <si>
    <t>Quebec</t>
  </si>
  <si>
    <t>Dong, You; Frangopol, Dan M.</t>
  </si>
  <si>
    <t>Probabilistic Time-Dependent Multihazard Life-Cycle Assessment and Resilience of Bridges Considering Climate Change</t>
  </si>
  <si>
    <t>10.1061/(ASCE)CF.1943-5509.0000883</t>
  </si>
  <si>
    <t>WOS:000384249700033</t>
  </si>
  <si>
    <t>http://dx.doi.org/10.1061/(ASCE)CF.1943-5509.0000883</t>
  </si>
  <si>
    <t>Dong, Y; Frangopol, DM</t>
  </si>
  <si>
    <t>Lee, Jae Young; Kim, Ho</t>
  </si>
  <si>
    <t>Projection of future temperature-related mortality due to climate and demographic changes</t>
  </si>
  <si>
    <t>10.1016/j.envint.2016.06.007</t>
  </si>
  <si>
    <t>WOS:000382339000053</t>
  </si>
  <si>
    <t>http://dx.doi.org/10.1016/j.envint.2016.06.007</t>
  </si>
  <si>
    <t>Lee, JY; Kim, H</t>
  </si>
  <si>
    <t>KOREA: Authors combine climate model with demographic model to predict mortality of older adults caused by heat</t>
  </si>
  <si>
    <t>Some key differences: they're doing it in 6 cities in Korea vs. the whole US. They also are predicting mortality rather than exposure</t>
  </si>
  <si>
    <t>2000-2100</t>
  </si>
  <si>
    <t>1992-2010</t>
  </si>
  <si>
    <t>South Korea</t>
  </si>
  <si>
    <t>Pukkala, Timo; Laiho, Olavi; Lande, Erkki</t>
  </si>
  <si>
    <t>Continuous cover management reduces wind damage</t>
  </si>
  <si>
    <t>10.1016/j.foreco.2016.04.014</t>
  </si>
  <si>
    <t>WOS:000376802600013</t>
  </si>
  <si>
    <t>http://dx.doi.org/10.1016/j.foreco.2016.04.014</t>
  </si>
  <si>
    <t>Pukkala, T; Laiho, O; Lande, E</t>
  </si>
  <si>
    <t>Talukder, Mohammad Radwanur Rahman; Rutherford, Shannon; Dung Phung; Islam, Mohammad Zahirul; Chu, Cordia</t>
  </si>
  <si>
    <t>The effect of drinking water salinity on blood pressure in young adults of coastal Bangladesh</t>
  </si>
  <si>
    <t>10.1016/j.envpol.2016.03.074</t>
  </si>
  <si>
    <t>WOS:000378448600028</t>
  </si>
  <si>
    <t>http://dx.doi.org/10.1016/j.envpol.2016.03.074</t>
  </si>
  <si>
    <t>Talukder, MRR; Rutherford, S; Phung, D; Islam, MZ; Chu, C</t>
  </si>
  <si>
    <t>Li, Tiantian; Horton, Radley M.; Bader, Daniel A.; Zhou, Maigeng; Liang, Xudong; Ban, Jie; Sun, Qinghua; Kinney, Patrick L.</t>
  </si>
  <si>
    <t>Aging Will Amplify the Heat-related Mortality Risk under a Changing Climate: Projection for the Elderly in Beijing, China</t>
  </si>
  <si>
    <t>10.1038/srep28161</t>
  </si>
  <si>
    <t>WOS:000378230400001</t>
  </si>
  <si>
    <t>http://dx.doi.org/10.1038/srep28161</t>
  </si>
  <si>
    <t>Li, TT; Horton, RM; Bader, DA; Zhou, MG; Liang, XD; Ban, J; Sun, QH; Kinney, PL</t>
  </si>
  <si>
    <t>Projection! "Under a scenario of medium population and RCP8.5, by the 2080s, Beijing is projected to experience 14,401 heat-related deaths per year for elderly individuals, which is a 264.9% increase compared with the 1980s."</t>
  </si>
  <si>
    <t>2020s, 2050s, 2080s</t>
  </si>
  <si>
    <t>Crowley, Ryan A.</t>
  </si>
  <si>
    <t>Climate Change and Health: A Position Paper of the American College of Physicians</t>
  </si>
  <si>
    <t>10.7326/M15-2766</t>
  </si>
  <si>
    <t>WOS:000375744000019</t>
  </si>
  <si>
    <t>http://dx.doi.org/10.7326/M15-2766</t>
  </si>
  <si>
    <t>Crowley, RA</t>
  </si>
  <si>
    <t>Winquist, Andrea; Grundstein, Andrew; Chang, Howard H.; Hess, Jeremy; Sarnat, Stefanie Ebelt</t>
  </si>
  <si>
    <t>Warm season temperatures and emergency department visits in Atlanta, Georgia</t>
  </si>
  <si>
    <t>10.1016/j.envres.2016.02.022</t>
  </si>
  <si>
    <t>WOS:000374275700038</t>
  </si>
  <si>
    <t>http://dx.doi.org/10.1016/j.envres.2016.02.022</t>
  </si>
  <si>
    <t>Winquist, A; Grundstein, A; Chang, HH; Hess, J; Sarnat, SE</t>
  </si>
  <si>
    <t>GEORGIA: Authors measure different causes of death like internal causes, diabetes, electrolyte imbalances, renal desease and others association with extreme heat events across different groups</t>
  </si>
  <si>
    <t>Associations have been well established between high ambient temperatures and increased all-cause mortality as well as mortality from specific causes such as cardiovascular disease, We build on prior studies to conduct a comprehensive assessment of heat-related morbidity among all age groups in Atlanta_x000D_
using ED visits as the morbidity measurecerebrovascular disease, respiratory disease, and heat-related causes</t>
  </si>
  <si>
    <t>1993-2012</t>
  </si>
  <si>
    <t>Bunker, Aditi; Wildenhain, Jan; Vandenbergh, Alina; Henschke, Nicholas; Rocklov, Joacim; Hajat, Shakoor; Sauerborn, Rainer</t>
  </si>
  <si>
    <t>Effects of Air Temperature on Climate-Sensitive Mortality and Morbidity Outcomes in the Elderly; a Systematic Review and Meta-analysis of Epidemiological Evidence</t>
  </si>
  <si>
    <t>10.1016/j.ebiom.2016.02.034</t>
  </si>
  <si>
    <t>WOS:000375080400040</t>
  </si>
  <si>
    <t>http://dx.doi.org/10.1016/j.ebiom.2016.02.034</t>
  </si>
  <si>
    <t>Bunker, A; Wildenhain, J; Vandenbergh, A; Henschke, N; Rocklov, J; Hajat, S; Sauerborn, R</t>
  </si>
  <si>
    <t>Epidemiologists explore literature on temperature exposure to older adults morbidity and mortality to find the direct health effects of temperature like disease transmission or cardiovascular issues</t>
  </si>
  <si>
    <t>We observed a striking increase in the risk of all mortality outcomes, including cerebrovascular, cardiovascular and respiratory outcomes. The greatest risks were for heat-induced CVD and RD, and cold-induced RD mortality</t>
  </si>
  <si>
    <t>This talks about not only heat, but cold. In our future research section we could mention that that should be included</t>
  </si>
  <si>
    <t>mortality, morbidity</t>
  </si>
  <si>
    <t>Kingsley, Samantha L.; Eliot, Melissa N.; Gold, Julia; Vanderslice, Robert R.; Wellenius, Gregory A.</t>
  </si>
  <si>
    <t>Current and Projected Heat-Related Morbidity and Mortality in Rhode Island</t>
  </si>
  <si>
    <t>10.1289/ehp.1408826</t>
  </si>
  <si>
    <t>WOS:000373833100020</t>
  </si>
  <si>
    <t>http://dx.doi.org/10.1289/ehp.1408826</t>
  </si>
  <si>
    <t>Kingsley, SL; Eliot, MN; Gold, J; Vanderslice, RR; Wellenius, GA</t>
  </si>
  <si>
    <t>UNITED STATES: Using CMIP5, the projections of morbidity and mortality of Rhode Island population caused by heat adjusted to RCP 4.5 and 8.5.</t>
  </si>
  <si>
    <t>With all other factors held constant, our findings suggest that the current population of Rhode Island would experience substantially higher morbidity and mortality if maximum daily temperatures increase further as projected.</t>
  </si>
  <si>
    <t>This only uses current population, ours uses projections across SSPs to get a demographic composition of future population</t>
  </si>
  <si>
    <t>sesitivity, exposure</t>
  </si>
  <si>
    <t>2046-2053, 2092-2099</t>
  </si>
  <si>
    <t>1999-2012</t>
  </si>
  <si>
    <t>Rhode Island, US</t>
  </si>
  <si>
    <t>Alves, Carolina A.; Duarte, Denise H. S.; Goncalves, Fabio L. T.</t>
  </si>
  <si>
    <t>Residential buildings' thermal performance and comfort for the elderly under climate changes context in the city of Sao Paulo, Brazil</t>
  </si>
  <si>
    <t>10.1016/j.enbuild.2015.06.044</t>
  </si>
  <si>
    <t>WOS:000371842200007</t>
  </si>
  <si>
    <t>http://dx.doi.org/10.1016/j.enbuild.2015.06.044</t>
  </si>
  <si>
    <t>Alves, CA; Duarte, DHS; Goncalves, FLT</t>
  </si>
  <si>
    <t>Roberge, Jean-Michel; Laudon, Hjalmar; Bjorkman, Christer; Ranius, Thomas; Sandstrom, Camilla; Felton, Adam; Stens, Anna; Nordin, Annika; Granstrom, Anders; Widemo, Fredrik; Bergh, Johan; Sonesson, Johan; Stenlid, Jan; Lundmark, Tomas</t>
  </si>
  <si>
    <t>Socio-ecological implications of modifying rotation lengths in forestry</t>
  </si>
  <si>
    <t>10.1007/s13280-015-0747-4</t>
  </si>
  <si>
    <t>WOS:000372300000005</t>
  </si>
  <si>
    <t>http://dx.doi.org/10.1007/s13280-015-0747-4</t>
  </si>
  <si>
    <t>Roberge, JM; Laudon, H; Bjorkman, C; Ranius, T; Sandstrom, C; Felton, A; Stens, A; Nordin, A; Granstrom, A; Widemo, F; Bergh, J; Sonesson, J; Stenlid, J; Lundmark, T</t>
  </si>
  <si>
    <t>Felton, Adam; Nilsson, Urban; Sonesson, Johan; Felton, Annika M.; Roberge, Jean-Michel; Ranius, Thomas; Ahlstrom, Martin; Bergh, Johan; Bjorkman, Christer; Boberg, Johanna; Drossler, Lars; Fahlvik, Nils; Gong, Peichen; Holmstrom, Emma; Keskitalo, E. Carina H.; Klapwijk, Maartje J.; Laudon, Hjalmar; Lundmark, Tomas; Niklasson, Mats; Nordin, Annika; Pettersson, Maria; Stenlid, Jan; Stens, Anna; Wallertz, Kristina</t>
  </si>
  <si>
    <t>Replacing monocultures with mixed-species stands: Ecosystem service implications of two production forest alternatives in Sweden</t>
  </si>
  <si>
    <t>10.1007/s13280-015-0749-2</t>
  </si>
  <si>
    <t>WOS:000372300000006</t>
  </si>
  <si>
    <t>http://dx.doi.org/10.1007/s13280-015-0749-2</t>
  </si>
  <si>
    <t>Felton, A; Nilsson, U; Sonesson, J; Felton, AM; Roberge, JM; Ranius, T; Ahlstrom, M; Bergh, J; Bjorkman, C; Boberg, J; Drossler, L; Fahlvik, N; Gong, P; Holmstrom, E; Keskitalo, ECH; Klapwijk, MJ; Laudon, H; Lundmark, T; Niklasson, M; Nordin, A; Pettersson, M; Stenlid, J; Stens, A; Wallertz, K</t>
  </si>
  <si>
    <t>Tsangari, H.; Paschalidou, A. K.; Kassomenos, A. P.; Vardoulakis, S.; Heaviside, C.; Georgiou, K. E.; Yamasaki, E. N.</t>
  </si>
  <si>
    <t>Extreme weather and air pollution effects on cardiovascular and respiratory hospital admissions in Cyprus</t>
  </si>
  <si>
    <t>10.1016/j.scitotenv.2015.10.106</t>
  </si>
  <si>
    <t>WOS:000365602100026</t>
  </si>
  <si>
    <t>http://dx.doi.org/10.1016/j.scitotenv.2015.10.106</t>
  </si>
  <si>
    <t>Tsangari, H; Paschalidou, AK; Kassomenos, AP; Vardoulakis, S; Heaviside, C; Georgiou, KE; Yamasaki, EN</t>
  </si>
  <si>
    <t>historical analysis. Heat and Temperature. Elderly had higher morbidity</t>
  </si>
  <si>
    <t>Cyprus</t>
  </si>
  <si>
    <t>Carter, Timothy R.; Fronzek, Stefan; Inkinen, Aino; Lahtinen, Ismo; Lahtinen, Matti; Mela, Hanna; O'Brien, Karen L.; Rosentrater, Lynn D.; Ruuhela, Reija; Simonsson, Louise; Terama, Emma</t>
  </si>
  <si>
    <t>Characterising vulnerability of the elderly to climate change in the Nordic region</t>
  </si>
  <si>
    <t>10.1007/s10113-014-0688-7</t>
  </si>
  <si>
    <t>WOS:000368114700005</t>
  </si>
  <si>
    <t>http://dx.doi.org/10.1007/s10113-014-0688-7</t>
  </si>
  <si>
    <t>Carter, TR; Fronzek, S; Inkinen, A; Lahtinen, I; Lahtinen, M; Mela, H; O'Brien, KL; Rosentrater, LD; Ruuhela, R; Simonsson, L; Terama, E</t>
  </si>
  <si>
    <t>NORDIC: The authors explore vulnerability mapping as a method of raising concern for climate change.</t>
  </si>
  <si>
    <t>Interesting thing in here is a web-based tool that the public can use to predict exposure</t>
  </si>
  <si>
    <t>Check this article later</t>
  </si>
  <si>
    <t>Nordic</t>
  </si>
  <si>
    <t>Hine, Donald W.; Phillips, Wendy J.; Cooksey, Ray; Reser, Joseph P.; Nunn, Patrick; Marks, Anthony D. G.; Loi, Natasha M.; Watt, Sue E.</t>
  </si>
  <si>
    <t>Preaching to different choirs: How to motivate dismissive, uncommitted, and alarmed audiences to adapt to climate change?</t>
  </si>
  <si>
    <t>10.1016/j.gloenvcha.2015.11.002</t>
  </si>
  <si>
    <t>WOS:000370992100001</t>
  </si>
  <si>
    <t>http://dx.doi.org/10.1016/j.gloenvcha.2015.11.002</t>
  </si>
  <si>
    <t>Hine, DW; Phillips, WJ; Cooksey, R; Reser, JP; Nunn, P; Marks, ADG; Loi, NM; Watt, SE</t>
  </si>
  <si>
    <t>Gu, Shaohua; Huang, Cunrui; Bai, Li; Chu, Cordia; Liu, Qiyong</t>
  </si>
  <si>
    <t>Heat-related illness in China, summer of 2013</t>
  </si>
  <si>
    <t>10.1007/s00484-015-1011-0</t>
  </si>
  <si>
    <t>WOS:000367691300012</t>
  </si>
  <si>
    <t>http://dx.doi.org/10.1007/s00484-015-1011-0</t>
  </si>
  <si>
    <t>Gu, SH; Huang, CR; Bai, L; Chu, C; Liu, QY</t>
  </si>
  <si>
    <t>Historical Analysis. Heat and mortality in China. Elderly most impacted.</t>
  </si>
  <si>
    <t>Kim, Do-Woo; Deo, Ravinesh C.; Chung, Jea-Hak; Lee, Jong-Seol</t>
  </si>
  <si>
    <t>Projection of heat wave mortality related to climate change in Korea</t>
  </si>
  <si>
    <t>10.1007/s11069-015-1987-0</t>
  </si>
  <si>
    <t>WOS:000367262900032</t>
  </si>
  <si>
    <t>http://dx.doi.org/10.1007/s11069-015-1987-0</t>
  </si>
  <si>
    <t>Kim, DW; Deo, RC; Chung, JH; Lee, JS</t>
  </si>
  <si>
    <t>Projection! Heat wave and mortality in Korea.</t>
  </si>
  <si>
    <t>2012-2060</t>
  </si>
  <si>
    <t>1994-2012</t>
  </si>
  <si>
    <t>Wang, Jinyang; Dokohely, M. E.; Xiong, Zhengqin; Kuzyakov, Yakov</t>
  </si>
  <si>
    <t>Contrasting effects of aged and fresh biochars on glucose-induced priming and microbial activities in paddy soil</t>
  </si>
  <si>
    <t>10.1007/s11368-015-1189-0</t>
  </si>
  <si>
    <t>WOS:000367893100018</t>
  </si>
  <si>
    <t>http://dx.doi.org/10.1007/s11368-015-1189-0</t>
  </si>
  <si>
    <t>Wang, JY; Dokohely, ME; Xiong, ZQ; Kuzyakov, Y</t>
  </si>
  <si>
    <t>Ortega, Amber M.; Hayes, Patrick L.; Peng, Zhe; Palm, Brett B.; Hu, Weiwei; Day, Douglas A.; Li, Rui; Cubison, Michael J.; Brune, William H.; Graus, Martin; Warneke, Carsten; Gilman, Jessica B.; Kuster, William C.; de Gouw, Joost; Gutierrez-Montes, Candido; Jimenez, Jose L.</t>
  </si>
  <si>
    <t>Real-time measurements of secondary organic aerosol formation and aging from ambient air in an oxidation flow reactor in the Los Angeles area</t>
  </si>
  <si>
    <t>10.5194/acp-16-7411-2016</t>
  </si>
  <si>
    <t>WOS:000378354600043</t>
  </si>
  <si>
    <t>http://dx.doi.org/10.5194/acp-16-7411-2016</t>
  </si>
  <si>
    <t>Ortega, AM; Hayes, PL; Peng, Z; Palm, BB; Hu, WW; Day, DA; Li, R; Cubison, MJ; Brune, WH; Graus, M; Warneke, C; Gilman, JB; Kuster, WC; de Gouw, J; Gutierrez-Montes, C; Jimenez, JL</t>
  </si>
  <si>
    <t>de' Donato, Francesca K.; Leone, Michela; Scortichini, Matteo; De Sario, Manuela; Katsouyanni, Klea; Lanki, Timo; Basagana, Xavier; Ballester, Ferran; Astrom, Christofer; Paldy, Anna; Pascal, Mathilde; Gasparrini, Antonio; Menne, Bettina; Michelozzi, Paola</t>
  </si>
  <si>
    <t>Changes in the Effect of Heat on Mortality in the Last 20 Years in Nine European Cities. Results from the PHASE Project</t>
  </si>
  <si>
    <t>10.3390/ijerph121215006</t>
  </si>
  <si>
    <t>WOS:000367539000048</t>
  </si>
  <si>
    <t>http://dx.doi.org/10.3390/ijerph121215006</t>
  </si>
  <si>
    <t>de' Donato, FK; Leone, M; Scortichini, M; De Sario, M; Katsouyanni, K; Lanki, T; Basagana, X; Ballester, F; Astrom, C; Paldy, A; Pascal, M; Gasparrini, A; Menne, B; Michelozzi, P</t>
  </si>
  <si>
    <t>Historical analysis. Heat related mortality among the elderly in Europe.</t>
  </si>
  <si>
    <t>1996-2002, 2004-2010</t>
  </si>
  <si>
    <t>Vardoulakis, Sotiris; Dimitroulopoulou, Chrysanthi; Thornes, John; Lai, Ka-Man; Taylor, Jonathon; Myers, Isabella; Heaviside, Clare; Mavrogianni, Anna; Shrubsole, Clive; Chalabi, Zaid; Davies, Michael; Wilkinson, Paul</t>
  </si>
  <si>
    <t>Impact of climate change on the domestic indoor environment and associated health risks in the UK</t>
  </si>
  <si>
    <t>10.1016/j.envint.2015.09.010</t>
  </si>
  <si>
    <t>WOS:000365363800031</t>
  </si>
  <si>
    <t>http://dx.doi.org/10.1016/j.envint.2015.09.010</t>
  </si>
  <si>
    <t>Vardoulakis, S; Dimitroulopoulou, C; Thornes, J; Lai, KM; Taylor, J; Myers, I; Heaviside, C; Mavrogianni, A; Shrubsole, C; Chalabi, Z; Davies, M; Wilkinson, P</t>
  </si>
  <si>
    <t>Justine, Meta Francis; Yang, Wanqin; Wu, Fuzhong; Tan, Bo; Khan, Muhammad Naeem; Zhao, Yeyi</t>
  </si>
  <si>
    <t>Biomass Stock and Carbon Sequestration in a Chronosequence of Pinus massoniana Plantations in the Upper Reaches of the Yangtze River</t>
  </si>
  <si>
    <t>10.3390/f6103665</t>
  </si>
  <si>
    <t>WOS:000364230800014</t>
  </si>
  <si>
    <t>http://dx.doi.org/10.3390/f6103665</t>
  </si>
  <si>
    <t>Justine, MF; Yang, WQ; Wu, FZ; Tan, B; Khan, MN; Zhao, YY</t>
  </si>
  <si>
    <t>Khare, Swarna; Hajat, Shakoor; Kovats, Sari; Lefevre, Carmen E.; de Bruin, Waendi Bruine; Dessai, Suraje; Bone, Angie</t>
  </si>
  <si>
    <t>Heat protection behaviour in the UK: results of an online survey after the 2013 heatwave</t>
  </si>
  <si>
    <t>10.1186/s12889-015-2181-8</t>
  </si>
  <si>
    <t>WOS:000361026900007</t>
  </si>
  <si>
    <t>Mann, Paul J.; Eglinton, Timothy I.; McIntyre, Cameron P.; Zimov, Nikita; Davydova, Anna; Vonk, Jorien E.; Holmes, Robert M.; Spencer, Robert G. M.</t>
  </si>
  <si>
    <t>Utilization of ancient permafrost carbon in headwaters of Arctic fluvial networks</t>
  </si>
  <si>
    <t>10.1038/ncomms8856</t>
  </si>
  <si>
    <t>WOS:000358861600002</t>
  </si>
  <si>
    <t>http://dx.doi.org/10.1038/ncomms8856</t>
  </si>
  <si>
    <t>Mann, PJ; Eglinton, TI; McIntyre, CP; Zimov, N; Davydova, A; Vonk, JE; Holmes, RM; Spencer, RGM</t>
  </si>
  <si>
    <t>Ford, James D.; Berrang-Ford, Lea; Bunce, Anna; McKay, Courtney; Irwin, Maya; Pearce, Tristan</t>
  </si>
  <si>
    <t>The status of climate change adaptation in Africa and Asia</t>
  </si>
  <si>
    <t>10.1007/s10113-014-0648-2</t>
  </si>
  <si>
    <t>WOS:000354404600005</t>
  </si>
  <si>
    <t>http://dx.doi.org/10.1007/s10113-014-0648-2</t>
  </si>
  <si>
    <t>Ford, JD; Berrang-Ford, L; Bunce, A; McKay, C; Irwin, M; Pearce, T</t>
  </si>
  <si>
    <t>Adaptation in Africa. Find "limited consideration of vulnerability among children, the elderly, or Indigenous populations."</t>
  </si>
  <si>
    <t>Mavrogianni, A.; Taylor, J.; Davies, M.; Thoua, C.; Kolm-Murray, J.</t>
  </si>
  <si>
    <t>Urban social housing resilience to excess summer heat</t>
  </si>
  <si>
    <t>10.1080/09613218.2015.991515</t>
  </si>
  <si>
    <t>WOS:000349090900005</t>
  </si>
  <si>
    <t>http://dx.doi.org/10.1080/09613218.2015.991515</t>
  </si>
  <si>
    <t>Mavrogianni, A; Taylor, J; Davies, M; Thoua, C; Kolm-Murray, J</t>
  </si>
  <si>
    <t>Rozas, Vicente</t>
  </si>
  <si>
    <t>Individual-based approach as a useful tool to disentangle the relative importance of tree age, size and inter-tree competition in dendroclimatic studies</t>
  </si>
  <si>
    <t>10.3832/ifor1249-007</t>
  </si>
  <si>
    <t>WOS:000352562900001</t>
  </si>
  <si>
    <t>http://dx.doi.org/10.3832/ifor1249-007</t>
  </si>
  <si>
    <t>Rozas, V</t>
  </si>
  <si>
    <t>Song, Chorong; Ikei, Harumi; Kobayashi, Maiko; Miura, Takashi; Taue, Masao; Kagawa, Takahide; Li, Qing; Kumeda, Shigeyoshi; Imai, Michiko; Miyazaki, Yoshifumi</t>
  </si>
  <si>
    <t>Effect of Forest Walking on Autonomic Nervous System Activity in Middle-Aged Hypertensive Individuals: A Pilot Study</t>
  </si>
  <si>
    <t>10.3390/ijerph120302687</t>
  </si>
  <si>
    <t>WOS:000351929700023</t>
  </si>
  <si>
    <t>http://dx.doi.org/10.3390/ijerph120302687</t>
  </si>
  <si>
    <t>Song, CR; Ikei, H; Kobayashi, M; Miura, T; Taue, M; Kagawa, T; Li, Q; Kumeda, S; Imai, M; Miyazaki, Y</t>
  </si>
  <si>
    <t>Sharma, Mahadev; Subedi, Nirmal; Ter-Mikaelian, Micheal; Parton, John</t>
  </si>
  <si>
    <t>Modeling Climatic Effects on Stand Height/Site Index of Plantation-Grown Jack Pine and Black Spruce Trees</t>
  </si>
  <si>
    <t>10.5849/forsci.13-190</t>
  </si>
  <si>
    <t>WOS:000349590100003</t>
  </si>
  <si>
    <t>http://dx.doi.org/10.5849/forsci.13-190</t>
  </si>
  <si>
    <t>Sharma, M; Subedi, N; Ter-Mikaelian, M; Parton, J</t>
  </si>
  <si>
    <t>Juracek, Kyle E.</t>
  </si>
  <si>
    <t>THE AGING OF AMERICA'S RESERVOIRS: IN-RESERVOIR AND DOWNSTREAM PHYSICAL CHANGES AND HABITAT IMPLICATIONS</t>
  </si>
  <si>
    <t>10.1111/jawr.12238</t>
  </si>
  <si>
    <t>WOS:000349151900012</t>
  </si>
  <si>
    <t>http://dx.doi.org/10.1111/jawr.12238</t>
  </si>
  <si>
    <t>Juracek, KE</t>
  </si>
  <si>
    <t>De Blois, Jonathan; Kjellstrom, Tord; Agewall, Stefan; Ezekowitz, Justin A.; Armstrong, Paul W.; Atar, Dan</t>
  </si>
  <si>
    <t>The Effects of Climate Change on Cardiac Health</t>
  </si>
  <si>
    <t>10.1159/000398787</t>
  </si>
  <si>
    <t>WOS:000357834500001</t>
  </si>
  <si>
    <t>Cheng, Jian; Zhu, Rui; Xu, Zhiwei; Xu, Xiangqing; Wang, Xu; Li, Kesheng; Su, Hong</t>
  </si>
  <si>
    <t>Temperature variation between neighboring days and mortality: a distributed lag non-linear analysis</t>
  </si>
  <si>
    <t>10.1007/s00038-014-0611-5</t>
  </si>
  <si>
    <t>WOS:000345387400006</t>
  </si>
  <si>
    <t>Vardoulakis, Sotiris; Dear, Keith; Hajat, Shakoor; Heaviside, Clare; Eggen, Bernd; McMichael, Anthony J.</t>
  </si>
  <si>
    <t>Comparative Assessment of the Effects of Climate Change on Heat-and Cold-Related Mortality in the United Kingdom and Australia</t>
  </si>
  <si>
    <t>10.1289/ehp.1307524</t>
  </si>
  <si>
    <t>WOS:000347384600014</t>
  </si>
  <si>
    <t>http://dx.doi.org/10.1289/ehp.1307524</t>
  </si>
  <si>
    <t>Vardoulakis, S; Dear, K; Hajat, S; Heaviside, C; Eggen, B; McMichael, AJ</t>
  </si>
  <si>
    <t>Projections in 2080 based on the relationship between temp and mortality. England Austrailia</t>
  </si>
  <si>
    <t>1993-2006</t>
  </si>
  <si>
    <t>UK, Australia</t>
  </si>
  <si>
    <t>Sergio, Fabrizio; Tanferna, Alessandro; De Stephanis, Renaud; Lopez Jimenez, Lidia; Blas, Julio; Tavecchia, Giacomo; Preatoni, Damiano; Hiraldo, Fernando</t>
  </si>
  <si>
    <t>Individual improvements and selective mortality shape lifelong migratory performance</t>
  </si>
  <si>
    <t>10.1038/nature13696</t>
  </si>
  <si>
    <t>WOS:000345770600045</t>
  </si>
  <si>
    <t>http://dx.doi.org/10.1038/nature13696</t>
  </si>
  <si>
    <t>Sergio, F; Tanferna, A; De Stephanis, R; Jimenez, LL; Blas, J; Tavecchia, G; Preatoni, D; Hiraldo, F</t>
  </si>
  <si>
    <t>Limkittikul, Kriengsak; Brett, Jeremy; L'Azou, Maina</t>
  </si>
  <si>
    <t>Epidemiological Trends of Dengue Disease in Thailand (2000-2011): A Systematic Literature Review</t>
  </si>
  <si>
    <t>10.1371/journal.pntd.0003241</t>
  </si>
  <si>
    <t>WOS:000345514000011</t>
  </si>
  <si>
    <t>http://dx.doi.org/10.1371/journal.pntd.0003241</t>
  </si>
  <si>
    <t>Limkittikul, K; Brett, J; L'Azou, M</t>
  </si>
  <si>
    <t>Gronlund, Carina J.; Zanobetti, Antonella; Schwartz, Joel D.; Wellenius, Gregory A.; O'Neill, Marie S.</t>
  </si>
  <si>
    <t>Heat, Heat Waves, and Hospital Admissions among the Elderly in the United States, 1992-2006</t>
  </si>
  <si>
    <t>10.1289/ehp.1206132</t>
  </si>
  <si>
    <t>WOS:000344759500019</t>
  </si>
  <si>
    <t>http://dx.doi.org/10.1289/ehp.1206132</t>
  </si>
  <si>
    <t>Gronlund, CJ; Zanobetti, A; Schwartz, JD; Wellenius, GA; O'Neill, MS</t>
  </si>
  <si>
    <t>Between 1992 and 2006 researchers found an increase in hospitol admissions among older adults during an 8 day period after extreme heat events</t>
  </si>
  <si>
    <t>heat, heat waves</t>
  </si>
  <si>
    <t>1992-2006</t>
  </si>
  <si>
    <t>Kenney, W. Larry; Craighead, Daniel H.; Alexander, Lacy M.</t>
  </si>
  <si>
    <t>Heat Waves, Aging, and Human Cardiovascular Health</t>
  </si>
  <si>
    <t>10.1249/MSS.0000000000000325</t>
  </si>
  <si>
    <t>WOS:000342233200003</t>
  </si>
  <si>
    <t>http://dx.doi.org/10.1249/MSS.0000000000000325</t>
  </si>
  <si>
    <t>Kenney, WL; Craighead, DH; Alexander, LM</t>
  </si>
  <si>
    <t>Review: Temperature and morbidity</t>
  </si>
  <si>
    <t>Douglas, Peter M. J.; Pagani, Mark; Eglinton, Timothy I.; Brenner, Mark; Hodell, David A.; Curtis, Jason H.; Ma, Keith F.; Breckenridge, Andy</t>
  </si>
  <si>
    <t>Pre-aged plant waxes in tropical lake sediments and their influence on the chronology of molecular paleoclimate proxy records</t>
  </si>
  <si>
    <t>10.1016/j.gca.2014.06.030</t>
  </si>
  <si>
    <t>WOS:000341926100022</t>
  </si>
  <si>
    <t>http://dx.doi.org/10.1016/j.gca.2014.06.030</t>
  </si>
  <si>
    <t>Douglas, PMJ; Pagani, M; Eglinton, TI; Brenner, M; Hodell, DA; Curtis, JH; Ma, KF; Breckenridge, A</t>
  </si>
  <si>
    <t>Pretzsch, Hans; Biber, Peter; Schuetze, Gerhard; Uhl, Enno; Roetzer, Thomas</t>
  </si>
  <si>
    <t>Forest stand growth dynamics in Central Europe have accelerated since 1870</t>
  </si>
  <si>
    <t>10.1038/ncomms5967</t>
  </si>
  <si>
    <t>WOS:000342984800023</t>
  </si>
  <si>
    <t>http://dx.doi.org/10.1038/ncomms5967</t>
  </si>
  <si>
    <t>Pretzsch, H; Biber, P; Schutze, G; Uhl, E; Rotzer, T</t>
  </si>
  <si>
    <t>Rountrey, Adam N.; Coulson, Peter G.; Meeuwig, Jessica J.; Meekan, Mark</t>
  </si>
  <si>
    <t>Water temperature and fish growth: otoliths predict growth patterns of a marine fish in a changing climate</t>
  </si>
  <si>
    <t>10.1111/gcb.12617</t>
  </si>
  <si>
    <t>WOS:000339100200009</t>
  </si>
  <si>
    <t>http://dx.doi.org/10.1111/gcb.12617</t>
  </si>
  <si>
    <t>Rountrey, AN; Coulson, PG; Meeuwig, JJ; Meekan, M</t>
  </si>
  <si>
    <t>Salo, Paeivi M.; Arbes, Samuel J., Jr.; Jaramillo, Renee; Calatroni, Agustin; Weir, Charles H.; Sever, Michelle L.; Hoppin, Jane A.; Rose, Kathryn M.; Liu, Andrew H.; Gergen, Peter J.; Mitchell, Herman E.; Zeldin, Darryl C.</t>
  </si>
  <si>
    <t>Prevalence of allergic sensitization in the United States: Results from the National Health and Nutrition Examination Survey (NHANES) 2005-2006</t>
  </si>
  <si>
    <t>10.1016/j.jaci.2013.12.1071</t>
  </si>
  <si>
    <t>WOS:000341370800014</t>
  </si>
  <si>
    <t>http://dx.doi.org/10.1016/j.jaci.2013.12.1071</t>
  </si>
  <si>
    <t>Salo, PM; Arbes, SJ; Jaramillo, R; Calatroni, A; Weir, CH; Sever, ML; Hoppin, JA; Rose, KM; Liu, AH; Gergen, PJ; Mitchell, HE; Zeldin, DC</t>
  </si>
  <si>
    <t>Hajat, Shakoor; Vardoulakis, Sotiris; Heaviside, Clare; Eggen, Bernd</t>
  </si>
  <si>
    <t>Climate change effects on human health: projections of temperature-related mortality for the UK during the 2020s, 2050s and 2080s</t>
  </si>
  <si>
    <t>10.1136/jech-2013-202449</t>
  </si>
  <si>
    <t>WOS:000337894200010</t>
  </si>
  <si>
    <t>http://dx.doi.org/10.1136/jech-2013-202449</t>
  </si>
  <si>
    <t>Hajat, S; Vardoulakis, S; Heaviside, C; Eggen, B</t>
  </si>
  <si>
    <t>UK: This article puts current temperature-mortality relationships/coefficients on different population and climate projections in the UK in 2020, 2050s, and 2080s</t>
  </si>
  <si>
    <t>I am getting a little confused reading this but I don't believe it acknowledges changes in adaptive capacity</t>
  </si>
  <si>
    <t>Xu, Zhiwei; Hu, Wenbiao; Tong, Shilu</t>
  </si>
  <si>
    <t>Temperature variability and childhood pneumonia: an ecological study</t>
  </si>
  <si>
    <t>10.1186/1476-069X-13-51</t>
  </si>
  <si>
    <t>WOS:000338314400001</t>
  </si>
  <si>
    <t>Marin-Spiotta, Erika; Chaopricha, Nina T.; Plante, Alain F.; Diefendorf, Aaron F.; Mueller, Carsten W.; Grandy, A. Stuart; Mason, Joseph A.</t>
  </si>
  <si>
    <t>Long-term stabilization of deep soil carbon by fire and burial during early Holocene climate change</t>
  </si>
  <si>
    <t>10.1038/NGEO2169</t>
  </si>
  <si>
    <t>WOS:000337164400014</t>
  </si>
  <si>
    <t>http://dx.doi.org/10.1038/NGEO2169</t>
  </si>
  <si>
    <t>Marin-Spiotta, E; Chaopricha, NT; Plante, AF; Diefendorf, AF; Mueller, CW; Grandy, AS; Mason, JA</t>
  </si>
  <si>
    <t>Zeng, Weilin; Lao, Xiangqian; Rutherford, Shannon; Xu, Yanjun; Xu, Xiaojun; Lin, Hualiang; Liu, Tao; Luo, Yuan; Xiao, Jianpeng; Hu, Mengjue; Chu, Cordia; Ma, Wenjun</t>
  </si>
  <si>
    <t>The effect of heat waves on mortality and effect modifiers in four communities of Guangdong Province, China</t>
  </si>
  <si>
    <t>10.1016/j.scitotenv.2014.02.049</t>
  </si>
  <si>
    <t>WOS:000335625100023</t>
  </si>
  <si>
    <t>http://dx.doi.org/10.1016/j.scitotenv.2014.02.049</t>
  </si>
  <si>
    <t>Zeng, WL; Lao, XQ; Rutherford, S; Xu, YJ; Xu, XJ; Lin, HL; Liu, T; Luo, Y; Xiao, JP; Hu, MJ; Chu, C; Ma, WJ</t>
  </si>
  <si>
    <t>CHINA: in 2 cities between 2006 and 2010 it was found that heat related mortality was most strongest associated respiratory mortality, ages 75+, and women</t>
  </si>
  <si>
    <t>Lafond, Valentine; Lagarrigues, Guillaume; Cordonnier, Thomas; Courbaud, Benoit</t>
  </si>
  <si>
    <t>Uneven-aged management options to promote forest resilience for climate change adaptation: effects of group selection and harvesting intensity</t>
  </si>
  <si>
    <t>10.1007/s13595-013-0291-y</t>
  </si>
  <si>
    <t>WOS:000331706900008</t>
  </si>
  <si>
    <t>http://dx.doi.org/10.1007/s13595-013-0291-y</t>
  </si>
  <si>
    <t>Lafond, V; Lagarrigues, G; Cordonnier, T; Courbaud, B</t>
  </si>
  <si>
    <t>Diederich, Johannes; Goeschl, Timo</t>
  </si>
  <si>
    <t>Willingness to Pay for Voluntary Climate Action and Its Determinants: Field-Experimental Evidence</t>
  </si>
  <si>
    <t>10.1007/s10640-013-9686-3</t>
  </si>
  <si>
    <t>WOS:000331649200006</t>
  </si>
  <si>
    <t>http://dx.doi.org/10.1007/s10640-013-9686-3</t>
  </si>
  <si>
    <t>Diederich, J; Goeschl, T</t>
  </si>
  <si>
    <t>Burkart, Katrin; Breitner, Susanne; Schneider, Alexandra; Khan, Md Mobarak Hossain; Kraemer, Alexander; Endlicher, Wilfried</t>
  </si>
  <si>
    <t>An analysis of heat effects in different subpopulations of Bangladesh</t>
  </si>
  <si>
    <t>10.1007/s00484-013-0668-5</t>
  </si>
  <si>
    <t>WOS:000332324000013</t>
  </si>
  <si>
    <t>http://dx.doi.org/10.1007/s00484-013-0668-5</t>
  </si>
  <si>
    <t>Burkart, K; Breitner, S; Schneider, A; Khan, MMH; Kramer, A; Endlicher, W</t>
  </si>
  <si>
    <t>historical analysis. Heat and mortality. Bangladesh</t>
  </si>
  <si>
    <t>Bangladesh</t>
  </si>
  <si>
    <t>Kim, Ki-Hyun; Kabir, Ehsanul; Jahan, Shamin Ara</t>
  </si>
  <si>
    <t>A Review of the Consequences of Global Climate Change on Human Health</t>
  </si>
  <si>
    <t>10.1080/10590501.2014.941279</t>
  </si>
  <si>
    <t>WOS:000342314900004</t>
  </si>
  <si>
    <t>Vojinovic, Z.; Sahlu, S.; Torres, A. S.; Seyoum, S. D.; Anvarifar, F.; Matungulu, H.; Barreto, W.; Savic, D.; Kapelan, Z.</t>
  </si>
  <si>
    <t>Multi-objective rehabilitation of urban drainage systems under uncertainties</t>
  </si>
  <si>
    <t>10.2166/hydro.2014.223</t>
  </si>
  <si>
    <t>WOS:000348519600005</t>
  </si>
  <si>
    <t>http://dx.doi.org/10.2166/hydro.2014.223</t>
  </si>
  <si>
    <t>Vojinovic, Z; Sahlu, S; Torres, AS; Seyoum, SD; Anvarifar, F; Matungulu, H; Barreto, W; Savic, D; Kapelan, Z</t>
  </si>
  <si>
    <t>O'Hara, Kevin L.; Ramage, Benjamin S.</t>
  </si>
  <si>
    <t>Silviculture in an uncertain world: utilizing multi-aged management systems to integrate disturbance</t>
  </si>
  <si>
    <t>10.1093/forestry/cpt012</t>
  </si>
  <si>
    <t>WOS:000322958100001</t>
  </si>
  <si>
    <t>http://dx.doi.org/10.1093/forestry/cpt012</t>
  </si>
  <si>
    <t>O'Hara, KL; Ramage, BS</t>
  </si>
  <si>
    <t>Turner, Lyle R.; Connell, Des; Tong, Shilu</t>
  </si>
  <si>
    <t>The Effect of Heat Waves on Ambulance Attendances in Brisbane, Australia</t>
  </si>
  <si>
    <t>10.1017/S1049023X13008789</t>
  </si>
  <si>
    <t>WOS:000445145000013</t>
  </si>
  <si>
    <t>http://dx.doi.org/10.1017/S1049023X13008789</t>
  </si>
  <si>
    <t>Turner, LR; Connell, D; Tong, SL</t>
  </si>
  <si>
    <t>AUSTRALIA:Between 2000 and 2007 researchers in Australia found that heat waves make ambulance attendance rise</t>
  </si>
  <si>
    <t>Could possibly be used to demonstrate importance of studying heat</t>
  </si>
  <si>
    <t>Ambulance attendance</t>
  </si>
  <si>
    <t>Xu, Zhiwei; Huang, Cunrui; Hu, Wenbiao; Turner, Lyle R.; Su, Hong; Tong, Shilu</t>
  </si>
  <si>
    <t>Extreme temperatures and emergency department admissions for childhood asthma in Brisbane, Australia</t>
  </si>
  <si>
    <t>10.1136/oemed-2013-101538</t>
  </si>
  <si>
    <t>WOS:000324421200010</t>
  </si>
  <si>
    <t>http://dx.doi.org/10.1136/oemed-2013-101538</t>
  </si>
  <si>
    <t>Xu, ZW; Huang, CR; Hu, WB; Turner, LR; Su, H; Tong, SL</t>
  </si>
  <si>
    <t>Schmitt, K.; Albers, T.; Pham, T. T.; Dinh, S. C.</t>
  </si>
  <si>
    <t>Site-specific and integrated adaptation to climate change in the coastal mangrove zone of Soc Trang Province, Viet Nam</t>
  </si>
  <si>
    <t>10.1007/s11852-013-0253-4</t>
  </si>
  <si>
    <t>WOS:000324110200021</t>
  </si>
  <si>
    <t>http://dx.doi.org/10.1007/s11852-013-0253-4</t>
  </si>
  <si>
    <t>Schmitt, K; Albers, T; Pham, TT; Dinh, SC</t>
  </si>
  <si>
    <t>Wei, Yawei; Li, Maihe; Chen, Hua; Lewis, Bernard J.; Yu, Dapao; Zhou, Li; Zhou, Wangming; Fang, Xiangmin; Zhao, Wei; Dai, Limin</t>
  </si>
  <si>
    <t>Variation in Carbon Storage and Its Distribution by Stand Age and Forest Type in Boreal and Temperate Forests in Northeastern China</t>
  </si>
  <si>
    <t>10.1371/journal.pone.0072201</t>
  </si>
  <si>
    <t>WOS:000324527300071</t>
  </si>
  <si>
    <t>White, A. B.; Anderson, M. L.; Dettinger, M. D.; Ralph, F. M.; Hinojosa, A.; Cayan, D. R.; Hartman, R. K.; Reynolds, D. W.; Johnson, L. E.; Schneider, T. L.; Cifelli, R.; Toth, Z.; Gutman, S. I.; King, C. W.; Gehrke, F.; Johnston, P. E.; Walls, C.; Mann, D.; Gottas, D. J.; Coleman, T.</t>
  </si>
  <si>
    <t>A Twenty-First-Century California Observing Network for Monitoring Extreme Weather Events</t>
  </si>
  <si>
    <t>10.1175/JTECH-D-12-00217.1</t>
  </si>
  <si>
    <t>WOS:000323638000001</t>
  </si>
  <si>
    <t>http://dx.doi.org/10.1175/JTECH-D-12-00217.1</t>
  </si>
  <si>
    <t>White, AB; Anderson, ML; Dettinger, MD; Ralph, FM; Hinojosa, A; Cayan, DR; Hartman, RK; Reynolds, DW; Johnson, LE; Schneider, TL; Cifelli, R; Toth, Z; Gutman, SI; King, CW; Gehrke, F; Johnston, PE; Walls, C; Mann, D; Gottas, DJ; Coleman, T</t>
  </si>
  <si>
    <t>Wang, Min-zhen; Zheng, Shan; He, Shi-lin; Li, Bei; Teng, Huai-jin; Wang, Shi-gong; Yin, Ling; Shang, Ke-zheng; Li, Tan-shi</t>
  </si>
  <si>
    <t>The association between diurnal temperature range and emergency room admissions for cardiovascular, respiratory, digestive and genitourinary disease among the elderly: A time series study</t>
  </si>
  <si>
    <t>10.1016/j.scitotenv.2013.03.023</t>
  </si>
  <si>
    <t>WOS:000320343700041</t>
  </si>
  <si>
    <t>http://dx.doi.org/10.1016/j.scitotenv.2013.03.023</t>
  </si>
  <si>
    <t>Wang, MZ; Zheng, S; He, SL; Li, B; Teng, HJ; Wang, SG; Yin, L; Shang, KZ; Li, TS</t>
  </si>
  <si>
    <t>Historical analysis. Diurnal Temperature Range and hospital admissions. Increase in temperature=increased ER admissions with the elderly most associated.</t>
  </si>
  <si>
    <t>2009-2011</t>
  </si>
  <si>
    <t>Beijing, China</t>
  </si>
  <si>
    <t>Anderson, G. Brooke; Dominici, Francesca; Wang, Yun; McCormack, Meredith C.; Bell, Michelle L.; Peng, Roger D.</t>
  </si>
  <si>
    <t>Heat-related Emergency Hospitalizations for Respiratory Diseases in the Medicare Population</t>
  </si>
  <si>
    <t>10.1164/rccm.201211-1969OC</t>
  </si>
  <si>
    <t>WOS:000319035400016</t>
  </si>
  <si>
    <t>http://dx.doi.org/10.1164/rccm.201211-1969OC</t>
  </si>
  <si>
    <t>Anderson, GB; Dominici, F; Wang, Y; McCormack, MC; Bell, ML; Peng, RD</t>
  </si>
  <si>
    <t>Attempts to quantify hospitalization for heat caused respiratory disease among elderly population of whole US.</t>
  </si>
  <si>
    <t>1999-2008</t>
  </si>
  <si>
    <t>Yang, Jun; Liu, Hua-Zhang; Ou, Chun-Quan; Lin, Guo-Zhen; Zhou, Qin; Shen, Gi-Chuan; Chen, Ping-Yan; Guo, Yuming</t>
  </si>
  <si>
    <t>Global climate change: Impact of diurnal temperature range on mortality in Guangzhou, China</t>
  </si>
  <si>
    <t>10.1016/j.envpol.2012.12.021</t>
  </si>
  <si>
    <t>WOS:000316517200018</t>
  </si>
  <si>
    <t>http://dx.doi.org/10.1016/j.envpol.2012.12.021</t>
  </si>
  <si>
    <t>Yang, J; Liu, HZ; Ou, CQ; Lin, GZ; Zhou, Q; Shen, GC; Chen, PY; Guo, YM</t>
  </si>
  <si>
    <t>CHINA: This article researches the association between diurnal temperature range (the difference between the highest and lowest temperature of the day) and mortality in a city in China, finding a significant affect between DTR and mortality in adults 75+</t>
  </si>
  <si>
    <t>2003-2010</t>
  </si>
  <si>
    <t>Guangzhou, China</t>
  </si>
  <si>
    <t>Xie, Huiyan; Yao, Zhibin; Zhang, Yonghui; Xu, Yanjun; Xu, Xiaojun; Liu, Tao; Lin, Hualiang; Lao, Xiangqian; Rutherford, Shannon; Chu, Cordia; Huang, Cunrui; Baum, Scott; Ma, Wenjun</t>
  </si>
  <si>
    <t>Short-Term Effects of the 2008 Cold Spell on Mortality in Three Subtropical Cities in Guangdong Province, China</t>
  </si>
  <si>
    <t>10.1289/ehp.1104541</t>
  </si>
  <si>
    <t>WOS:000323700900023</t>
  </si>
  <si>
    <t>http://dx.doi.org/10.1289/ehp.1104541</t>
  </si>
  <si>
    <t>Xie, HY; Yao, ZB; Zhang, YH; Xu, YJ; Xu, XJ; Liu, T; Lin, HL; Lao, XQ; Rutherford, S; Chu, C; Huang, CR; Baum, S; Ma, WJ</t>
  </si>
  <si>
    <t>Historical Analysis. Cold and mortality in China. Elderly have highest mortatlity.</t>
  </si>
  <si>
    <t>Bustinza, Ray; Lebel, Germain; Gosselin, Pierre; Belanger, Diane; Chebana, Fateh</t>
  </si>
  <si>
    <t>Health impacts of the July 2010 heat wave in Quebec, Canada</t>
  </si>
  <si>
    <t>10.1186/1471-2458-13-56</t>
  </si>
  <si>
    <t>WOS:000314042900001</t>
  </si>
  <si>
    <t>http://dx.doi.org/10.1186/1471-2458-13-56</t>
  </si>
  <si>
    <t>Bustinza, R; Lebel, G; Gosselin, P; Belanger, D; Chebana, F</t>
  </si>
  <si>
    <t>Historical analysis. Quebec. Heat wave and mortality</t>
  </si>
  <si>
    <t>Canada</t>
  </si>
  <si>
    <t>Lundgren, Karin; Kuklane, Kalev; Gao, Chuansi; Holmer, Ingvar</t>
  </si>
  <si>
    <t>Effects of Heat Stress on Working Populations when Facing Climate Change</t>
  </si>
  <si>
    <t>10.2486/indhealth.2012-0089</t>
  </si>
  <si>
    <t>WOS:000314383700002</t>
  </si>
  <si>
    <t>http://dx.doi.org/10.2486/indhealth.2012-0089</t>
  </si>
  <si>
    <t>Lundgren, K; Kuklane, K; Gao, CS; Holmer, I</t>
  </si>
  <si>
    <t>CHECK</t>
  </si>
  <si>
    <t>Jonsson, Bror; Jonsson, Nina; Finstad, Anders G.</t>
  </si>
  <si>
    <t>Effects of temperature and food quality on age and size at maturity in ectotherms: an experimental test with Atlantic salmon</t>
  </si>
  <si>
    <t>10.1111/j.1365-2656.2012.02022.x</t>
  </si>
  <si>
    <t>WOS:000313752300021</t>
  </si>
  <si>
    <t>http://dx.doi.org/10.1111/j.1365-2656.2012.02022.x</t>
  </si>
  <si>
    <t>Jonsson, B; Jonsson, N; Finstad, AG</t>
  </si>
  <si>
    <t>Temperli, Christian; Bugmann, Harald; Elkin, Che</t>
  </si>
  <si>
    <t>Adaptive management for competing forest goods and services under climate change</t>
  </si>
  <si>
    <t>10.1890/12-0210.1</t>
  </si>
  <si>
    <t>WOS:000312587300003</t>
  </si>
  <si>
    <t>http://dx.doi.org/10.1890/12-0210.1</t>
  </si>
  <si>
    <t>Temperli, C; Bugmann, H; Elkin, C</t>
  </si>
  <si>
    <t>Guo, Yuming; Barnett, Adrian G.; Tong, Shilu</t>
  </si>
  <si>
    <t>High temperatures-related elderly mortality varied greatly from year to year: important information for heat-warning systems</t>
  </si>
  <si>
    <t>10.1038/srep00830</t>
  </si>
  <si>
    <t>WOS:000310880500001</t>
  </si>
  <si>
    <t>http://dx.doi.org/10.1038/srep00830</t>
  </si>
  <si>
    <t>Guo, YM; Barnett, AG; Tong, SL</t>
  </si>
  <si>
    <t>Historical analysis. Elderly and mortality. United States</t>
  </si>
  <si>
    <t>Sheridan, Scott C.; Allen, Michael J.; Lee, Cameron C.; Kalkstein, Laurence S.</t>
  </si>
  <si>
    <t>Future heat vulnerability in California, Part II: projecting future heat-related mortality</t>
  </si>
  <si>
    <t>10.1007/s10584-012-0437-1</t>
  </si>
  <si>
    <t>WOS:000309867100003</t>
  </si>
  <si>
    <t>http://dx.doi.org/10.1007/s10584-012-0437-1</t>
  </si>
  <si>
    <t>Sheridan, SC; Allen, MJ; Lee, CC; Kalkstein, LS</t>
  </si>
  <si>
    <t>NOTE!!: could not access through WoS, Sci-Hub, or Lib.Fsu.edu</t>
  </si>
  <si>
    <t>2000-2099</t>
  </si>
  <si>
    <t>1970, 1980, 1990, 2000</t>
  </si>
  <si>
    <t>California, US</t>
  </si>
  <si>
    <t>Alexander, Heather D.; Mack, Michelle C.; Goetz, Scott; Loranty, Michael M.; Beck, Pieter S. A.; Earl, Kamala; Zimov, Sergey; Davydov, Sergey; Thompson, Catharine C.</t>
  </si>
  <si>
    <t>Carbon Accumulation Patterns During Post-Fire Succession in Cajander Larch (Larix cajanderi) Forests of Siberia</t>
  </si>
  <si>
    <t>10.1007/s10021-012-9567-6</t>
  </si>
  <si>
    <t>WOS:000309868200003</t>
  </si>
  <si>
    <t>http://dx.doi.org/10.1007/s10021-012-9567-6</t>
  </si>
  <si>
    <t>Alexander, HD; Mack, MC; Goetz, S; Loranty, MM; Beck, PSA; Earl, K; Zimov, S; Davydov, S; Thompson, CC</t>
  </si>
  <si>
    <t>Wang, Chongming; Yarnal, Brent</t>
  </si>
  <si>
    <t>The vulnerability of the elderly to hurricane hazards in Sarasota, Florida</t>
  </si>
  <si>
    <t>10.1007/s11069-012-0151-3</t>
  </si>
  <si>
    <t>WOS:000306589100004</t>
  </si>
  <si>
    <t>Darrow, Lyndsey A.; Hess, Jeremy; Rogers, Christine A.; Tolbert, Paige E.; Klein, Mitchel; Sarnat, Stefanie E.</t>
  </si>
  <si>
    <t>Ambient pollen concentrations and emergency department visits for asthma and wheeze</t>
  </si>
  <si>
    <t>10.1016/j.jaci.2012.06.020</t>
  </si>
  <si>
    <t>WOS:000308463500009</t>
  </si>
  <si>
    <t>http://dx.doi.org/10.1016/j.jaci.2012.06.020</t>
  </si>
  <si>
    <t>Darrow, LA; Hess, J; Rogers, CA; Tolbert, PE; Klein, M; Sarnat, SE</t>
  </si>
  <si>
    <t>Hanigan, Ivan C.; Butler, Colin D.; Kokic, Philip N.; Hutchinson, Michael F.</t>
  </si>
  <si>
    <t>Suicide and drought in New South Wales, Australia, 1970-2007</t>
  </si>
  <si>
    <t>10.1073/pnas.1112965109</t>
  </si>
  <si>
    <t>WOS:000308565300023</t>
  </si>
  <si>
    <t>http://dx.doi.org/10.1073/pnas.1112965109</t>
  </si>
  <si>
    <t>Hanigan, IC; Butler, CD; Kokic, PN; Hutchinson, MF</t>
  </si>
  <si>
    <t>Yu, Weiwei; Mengersen, Kerrie; Wang, Xiaoyu; Ye, Xiaofang; Guo, Yuming; Pan, Xiaochuan; Tong, Shilu</t>
  </si>
  <si>
    <t>Daily average temperature and mortality among the elderly: a meta-analysis and systematic review of epidemiological evidence</t>
  </si>
  <si>
    <t>10.1007/s00484-011-0497-3</t>
  </si>
  <si>
    <t>WOS:000305685900002</t>
  </si>
  <si>
    <t>http://dx.doi.org/10.1007/s00484-011-0497-3</t>
  </si>
  <si>
    <t>Yu, WW; Mengersen, K; Wang, XY; Ye, XF; Guo, YM; Pan, XC; Tong, SL</t>
  </si>
  <si>
    <t>metanalysis. Historical. Global. Find heat and cold extremes increase mortality among the elderly.</t>
  </si>
  <si>
    <t>Zanobetti, Antonella; O'Neill, Marie S.; Gronlund, Carina J.; Schwartz, Joel D.</t>
  </si>
  <si>
    <t>Summer temperature variability and long-term survival among elderly people with chronic disease</t>
  </si>
  <si>
    <t>10.1073/pnas.1113070109</t>
  </si>
  <si>
    <t>WOS:000303249100056</t>
  </si>
  <si>
    <t>http://dx.doi.org/10.1073/pnas.1113070109</t>
  </si>
  <si>
    <t>Zanobetti, A; O'Neill, MS; Gronlund, CJ; Schwartz, JD</t>
  </si>
  <si>
    <t>Historical analysis. Heat and mortality. Elderly see higher mortality rates in the US due to heat.</t>
  </si>
  <si>
    <t>summer variability</t>
  </si>
  <si>
    <t>long-term survival</t>
  </si>
  <si>
    <t>1985-2006</t>
  </si>
  <si>
    <t>Oven, K. J.; Curtis, S. E.; Reaney, S.; Riva, M.; Stewart, M. G.; Ohlemueller, R.; Dunn, C. E.; Nodwell, S.; Dominelli, L.; Holden, R.</t>
  </si>
  <si>
    <t>Climate change and health and social care: Defining future hazard, vulnerability and risk for infrastructure systems supporting older people's health care in England</t>
  </si>
  <si>
    <t>10.1016/j.apgeog.2011.05.012</t>
  </si>
  <si>
    <t>WOS:000298778000003</t>
  </si>
  <si>
    <t>http://dx.doi.org/10.1016/j.apgeog.2011.05.012</t>
  </si>
  <si>
    <t>Oven, KJ; Curtis, SE; Reaney, S; Riva, M; Stewart, MG; Ohlemuller, R; Dunn, CE; Nodwell, S; Dominelli, L; Holden, R</t>
  </si>
  <si>
    <t>Hattis, David; Ogneva-Himmelberger, Yelena; Ratick, Samuel</t>
  </si>
  <si>
    <t>The spatial variability of heat-related mortality in Massachusetts</t>
  </si>
  <si>
    <t>10.1016/j.apgeog.2011.07.008</t>
  </si>
  <si>
    <t>WOS:000298778000006</t>
  </si>
  <si>
    <t>http://dx.doi.org/10.1016/j.apgeog.2011.07.008</t>
  </si>
  <si>
    <t>Hattis, D; Ogneva-Himmelberger, Y; Ratick, S</t>
  </si>
  <si>
    <t>Historical Analysis. Heat and Mortality. Massachusetts.</t>
  </si>
  <si>
    <t>1990-2008</t>
  </si>
  <si>
    <t>Laaidi, Karine; Zeghnoun, Abdelkrim; Dousset, Benedicte; Bretin, Philippe; Vandentorren, Stephanie; Giraudet, Emmanuel; Beaudeau, Pascal</t>
  </si>
  <si>
    <t>The Impact of Heat Islands on Mortality in Paris during the August 2003 Heat Wave</t>
  </si>
  <si>
    <t>10.1289/ehp.1103532</t>
  </si>
  <si>
    <t>WOS:000299915400030</t>
  </si>
  <si>
    <t>http://dx.doi.org/10.1289/ehp.1103532</t>
  </si>
  <si>
    <t>Laaidi, K; Zeghnoun, A; Dousset, B; Bretin, P; Vandentorren, S; Giraudet, E; Beaudeau, P</t>
  </si>
  <si>
    <t>Historical analysis. Mortality. Paris. Explicitly about elderly mortality. Minimum temperatures increase odds of mortality risk (2.17).</t>
  </si>
  <si>
    <t>White-Newsome, Jalonne L.; Sanchez, Brisa N.; Jolliet, Olivier; Zhang, Zhenzhen; Parker, Edith A.; Dvonch, J. Timothy; O'Neill, Marie S.</t>
  </si>
  <si>
    <t>Climate change and health: Indoor heat exposure in vulnerable populations</t>
  </si>
  <si>
    <t>10.1016/j.envres.2011.10.008</t>
  </si>
  <si>
    <t>WOS:000299804800003</t>
  </si>
  <si>
    <t>http://dx.doi.org/10.1016/j.envres.2011.10.008</t>
  </si>
  <si>
    <t>White-Newsome, JL; Sanchez, BN; Jolliet, O; Zhang, ZZ; Parker, EA; Dvonch, JT; O'Neill, MS</t>
  </si>
  <si>
    <t>Historical analysis. Cool paper about single family home construction and indoor temperatures in Detroit among elderly occupants. Outdoor temperature correctly predicts indoor temperature. Suggestions for adaptation.</t>
  </si>
  <si>
    <t>Hansen, Alana; Bi, Peng; Nitschke, Monika; Pisaniello, Dino; Newbury, Jonathan; Kitson, Alison</t>
  </si>
  <si>
    <t>Perceptions of Heat-Susceptibility in Older Persons: Barriers to Adaptation</t>
  </si>
  <si>
    <t>10.3390/ijerph8124714</t>
  </si>
  <si>
    <t>WOS:000298406600019</t>
  </si>
  <si>
    <t>http://dx.doi.org/10.3390/ijerph8124714</t>
  </si>
  <si>
    <t>Hansen, A; Bi, P; Nitschke, M; Pisaniello, D; Newbury, J; Kitson, A</t>
  </si>
  <si>
    <t>Cool paper on adaptation. This paper is golden and should've been cited more. "Findings revealed a broad range of factors that underpin the heat-susceptibility of the aged. These were categorized into four broad themes relating to: physiology and an age-related decline in health; socioeconomic factors, particularly those influencing air conditioning use; psychological issues including fears and anxieties about extreme heat; and adaptive strategies that could be identified as both enablers and barriers. As a consequence, the ability and willingness to undertake behavior change during heatwaves can therefore be affected in older persons. Additionally, understanding the control panels on modern air conditioners can present challenges for the aged. Improving heat-health knowledge and addressing the social and economic concerns of the older population will assist in minimizing heat-related morbidity and mortality in a warming climate."</t>
  </si>
  <si>
    <t>Qualitative</t>
  </si>
  <si>
    <t>Sheffield, Perry E.; Knowlton, Kim; Carr, Jessie L.; Kinney, Patrick L.</t>
  </si>
  <si>
    <t>Modeling of Regional Climate Change Effects on Ground-Level Ozone and Childhood Asthma</t>
  </si>
  <si>
    <t>10.1016/j.amepre.2011.04.017</t>
  </si>
  <si>
    <t>WOS:000294002700004</t>
  </si>
  <si>
    <t>http://dx.doi.org/10.1016/j.amepre.2011.04.017</t>
  </si>
  <si>
    <t>Sheffield, PE; Knowlton, K; Carr, JL; Kinney, PL</t>
  </si>
  <si>
    <t>D'Amato, Anthony W.; Bradford, John B.; Fraver, Shawn; Palik, Brian J.</t>
  </si>
  <si>
    <t>Forest management for mitigation and adaptation to climate change: Insights from long-term silviculture experiments</t>
  </si>
  <si>
    <t>10.1016/j.foreco.2011.05.014</t>
  </si>
  <si>
    <t>WOS:000292672800010</t>
  </si>
  <si>
    <t>http://dx.doi.org/10.1016/j.foreco.2011.05.014</t>
  </si>
  <si>
    <t>D'Amato, AW; Bradford, JB; Fraver, S; Palik, BJ</t>
  </si>
  <si>
    <t>Riseth, Jan Age; Tommervik, Hans; Helander-Renvall, Elina; Labba, Niklas; Johansson, Cecilia; Malnes, Eirik; Bjerke, Jarle W.; Jonsson, Christer; Pohjola, Veijo; Sarri, Lars-Erik; Schanche, Audhild; Callaghan, Terry V.</t>
  </si>
  <si>
    <t>Sami traditional ecological knowledge as a guide to science: snow, ice and reindeer pasture facing climate change</t>
  </si>
  <si>
    <t>10.1017/S0032247410000434</t>
  </si>
  <si>
    <t>WOS:000292194200002</t>
  </si>
  <si>
    <t>http://dx.doi.org/10.1017/S0032247410000434</t>
  </si>
  <si>
    <t>Riseth, JA; Tommervik, H; Helander-Renvall, E; Labba, N; Johansson, C; Malnes, E; Bjerke, JW; Jonsson, C; Pohjola, V; Sarri, LE; Schanche, A; Callaghan, TV</t>
  </si>
  <si>
    <t>Astrom, Daniel Oudin; Forsberg, Bertil; Rocklov, Joacim</t>
  </si>
  <si>
    <t>Heat wave impact on morbidity and mortality in the elderly population: A review of recent studies</t>
  </si>
  <si>
    <t>10.1016/j.maturitas.2011.03.008</t>
  </si>
  <si>
    <t>WOS:000291837600003</t>
  </si>
  <si>
    <t>http://dx.doi.org/10.1016/j.maturitas.2011.03.008</t>
  </si>
  <si>
    <t>Astrom, DO; Forsberg, B; Rocklov, J</t>
  </si>
  <si>
    <t>Review of the literature (30 studies total) finds temperature-mortality and temperature-morbidity effects by religion, gender, SES, as well as the effects of Winter weather,  and harvesting from heat events</t>
  </si>
  <si>
    <t>It seems like at this point all of the work was on describing the data and establishing associations</t>
  </si>
  <si>
    <t>Bambrick, Hilary Jane; Capon, Anthony Guy; Barniett, Guy Bruce; Beaty, R. Matthew; Burton, Anthony John</t>
  </si>
  <si>
    <t>Climate Change and Health in the Urban Environment: Adaptation Opportunities in Australian Cities</t>
  </si>
  <si>
    <t>10.1177/1010539510391774</t>
  </si>
  <si>
    <t>WOS:000288407600008</t>
  </si>
  <si>
    <t>http://dx.doi.org/10.1177/1010539510391774</t>
  </si>
  <si>
    <t>Bambrick, HJ; Capon, AG; Barniett, GB; Beaty, RM; Burton, AJ</t>
  </si>
  <si>
    <t>Sheffield, Perry E.; Landrigan, Philip J.</t>
  </si>
  <si>
    <t>Global Climate Change and Children's Health: Threats and Strategies for Prevention</t>
  </si>
  <si>
    <t>10.1289/ehp.1002233</t>
  </si>
  <si>
    <t>WOS:000287926700015</t>
  </si>
  <si>
    <t>http://dx.doi.org/10.1289/ehp.1002233</t>
  </si>
  <si>
    <t>Sheffield, PE; Landrigan, PJ</t>
  </si>
  <si>
    <t>Berrang-Ford, Lea; Ford, James D.; Paterson, Jaclyn</t>
  </si>
  <si>
    <t>Are we adapting to climate change?</t>
  </si>
  <si>
    <t>10.1016/j.gloenvcha.2010.09.012</t>
  </si>
  <si>
    <t>WOS:000293811200005</t>
  </si>
  <si>
    <t>http://dx.doi.org/10.1016/j.gloenvcha.2010.09.012</t>
  </si>
  <si>
    <t>Berrang-Ford, L; Ford, JD; Paterson, J</t>
  </si>
  <si>
    <t>Review article. Notes "There si limited reporting on adaptions being developed to take advantage of climate change or focusing on women, elderly, or children."</t>
  </si>
  <si>
    <t>Pittock, Jamie; Hartmann, Joerg</t>
  </si>
  <si>
    <t>Taking a second look: climate change, periodic relicensing and improved management of dams</t>
  </si>
  <si>
    <t>10.1071/MF09302</t>
  </si>
  <si>
    <t>WOS:000288566900010</t>
  </si>
  <si>
    <t>http://dx.doi.org/10.1071/MF09302</t>
  </si>
  <si>
    <t>Pittock, J; Hartmann, J</t>
  </si>
  <si>
    <t>O'Neill, Brian C.; Dalton, Michael; Fuchs, Regina; Jiang, Leiwen; Pachauri, Shonali; Zigova, Katarina</t>
  </si>
  <si>
    <t>Global demographic trends and future carbon emissions</t>
  </si>
  <si>
    <t>10.1073/pnas.1004581107</t>
  </si>
  <si>
    <t>WOS:000282809700017</t>
  </si>
  <si>
    <t>http://dx.doi.org/10.1073/pnas.1004581107</t>
  </si>
  <si>
    <t>O'Neill, BC; Dalton, M; Fuchs, R; Jiang, LW; Pachauri, S; Zigova, K</t>
  </si>
  <si>
    <t>GLOBAL: researchers explore how demographic composition changes will affect carbon emissions in ways that have not been addressed by emissions scenarios</t>
  </si>
  <si>
    <t>We could use this to mention that there have been attempts to connect demogrpahic projections to carbon emission projectionsThese authors never mention the CMIP even though it started developing 6 years before this publication so I'm not sure how this article has actually advanced carbon emission projections</t>
  </si>
  <si>
    <t>CO2 emissions</t>
  </si>
  <si>
    <t>Yes, not articulated</t>
  </si>
  <si>
    <t>Feng, Shuaizhang; Krueger, Alan B.; Oppenheimer, Michael</t>
  </si>
  <si>
    <t>Linkages among climate change, crop yields and Mexico-US cross-border migration</t>
  </si>
  <si>
    <t>10.1073/pnas.1002632107</t>
  </si>
  <si>
    <t>WOS:000280767700052</t>
  </si>
  <si>
    <t>http://dx.doi.org/10.1073/pnas.1002632107</t>
  </si>
  <si>
    <t>Feng, SZ; Krueger, AB; Oppenheimer, M</t>
  </si>
  <si>
    <t>D'Ippoliti, Daniela; Michelozzi, Paola; Marino, Claudia; de'Donato, Francesca; Menne, Bettina; Katsouyanni, Klea; Kirchmayer, Ursula; Analitis, Antonis; Medina-Ramon, Mercedes; Paldy, Anna; Atkinson, Richard; Kovats, Sari; Bisanti, Luigi; Schneider, Alexandra; Lefranc, Agnes; Iniguez, Carmen; Perucci, Carlo A.</t>
  </si>
  <si>
    <t>The impact of heat waves on mortality in 9 European cities: results from the EuroHEAT project</t>
  </si>
  <si>
    <t>10.1186/1476-069X-9-37</t>
  </si>
  <si>
    <t>WOS:000282289600001</t>
  </si>
  <si>
    <t>http://dx.doi.org/10.1186/1476-069X-9-37</t>
  </si>
  <si>
    <t>D'Ippoliti, D; Michelozzi, P; Marino, C; de'Donato, F; Menne, B; Katsouyanni, K; Kirchmayer, U; Analitis, A; Medina-Ramon, M; Paldy, A; Atkinson, R; Kovats, S; Bisanti, L; Schneider, A; Lefranc, A; Iniguez, C; Perucci, CA</t>
  </si>
  <si>
    <t>EUROPE: Temperature and mortality in 9 european cities from EuroHEAT project</t>
  </si>
  <si>
    <t>We found that the impact on daily mortality increases with age. Moreover, gender was among the factors that increases individual vulnerability to heat waves; we observed a higher susceptibility of females even after stratifying by age groups.</t>
  </si>
  <si>
    <t>1990-2004</t>
  </si>
  <si>
    <t>Akerlof, Karen; DeBono, Roberto; Berry, Peter; Leiserowitz, Anthony; Roser-Renouf, Connie; Clarke, Kaila-Lea; Rogaeva, Anastasia; Nisbet, Matthew C.; Weathers, Melinda R.; Maibach, Edward W.</t>
  </si>
  <si>
    <t>Public Perceptions of Climate Change as a Human Health Risk: Surveys of the United States, Canada and Malta</t>
  </si>
  <si>
    <t>10.3390/ijerph7062559</t>
  </si>
  <si>
    <t>WOS:000279196000010</t>
  </si>
  <si>
    <t>http://dx.doi.org/10.3390/ijerph7062559</t>
  </si>
  <si>
    <t>Akerlof, K; DeBono, R; Berry, P; Leiserowitz, A; Roser-Renouf, C; Clarke, KL; Rogaeva, A; Nisbet, MC; Weathers, MR; Maibach, EW</t>
  </si>
  <si>
    <t>Horton, Graeme; Hanna, Liz; Kelly, Brian</t>
  </si>
  <si>
    <t>Drought, drying and climate change: Emerging health issues for ageing Australians in rural areas</t>
  </si>
  <si>
    <t>10.1111/j.1741-6612.2010.00424.x</t>
  </si>
  <si>
    <t>WOS:000276016500002</t>
  </si>
  <si>
    <t>http://dx.doi.org/10.1111/j.1741-6612.2010.00424.x</t>
  </si>
  <si>
    <t>Horton, G; Hanna, L; Kelly, B</t>
  </si>
  <si>
    <t>Review. Elderly and morbidity due to climate change</t>
  </si>
  <si>
    <t>Line, Tilly; Chatterjee, Kiron; Lyons, Glenn</t>
  </si>
  <si>
    <t>The travel behaviour intentions of young people in the context of climate change</t>
  </si>
  <si>
    <t>10.1016/j.jtrangeo.2009.05.001</t>
  </si>
  <si>
    <t>WOS:000275295700004</t>
  </si>
  <si>
    <t>http://dx.doi.org/10.1016/j.jtrangeo.2009.05.001</t>
  </si>
  <si>
    <t>Line, T; Chatterjee, K; Lyons, G</t>
  </si>
  <si>
    <t>Bradford, John B.; Kastendick, Douglas N.</t>
  </si>
  <si>
    <t>Age-related patterns of forest complexity and carbon storage in pine and aspen-birch ecosystems of northern Minnesota, USA</t>
  </si>
  <si>
    <t>10.1139/X10-002</t>
  </si>
  <si>
    <t>WOS:000276484600001</t>
  </si>
  <si>
    <t>http://dx.doi.org/10.1139/X10-002</t>
  </si>
  <si>
    <t>Bradford, JB; Kastendick, DN</t>
  </si>
  <si>
    <t>Scholl, Andrew E.; Taylor, Alan H.</t>
  </si>
  <si>
    <t>Fire regimes, forest change, and self-organization in an old-growth mixed-conifer forest, Yosemite National Park, USA</t>
  </si>
  <si>
    <t>10.1890/08-2324.1</t>
  </si>
  <si>
    <t>WOS:000276635600005</t>
  </si>
  <si>
    <t>http://dx.doi.org/10.1890/08-2324.1</t>
  </si>
  <si>
    <t>Scholl, AE; Taylor, AH</t>
  </si>
  <si>
    <t>Wolf, Johanna; Adger, W. Neil; Lorenzoni, Irene; Abrahamson, Vanessa; Raine, Rosalind</t>
  </si>
  <si>
    <t>Social capital, individual responses to heat waves and climate change adaptation: An empirical study of two UK cities</t>
  </si>
  <si>
    <t>10.1016/j.gloenvcha.2009.09.004</t>
  </si>
  <si>
    <t>WOS:000274672500007</t>
  </si>
  <si>
    <t>http://dx.doi.org/10.1016/j.gloenvcha.2009.09.004</t>
  </si>
  <si>
    <t>Wolf, J; Adger, WN; Lorenzoni, I; Abrahamson, V; Raine, R</t>
  </si>
  <si>
    <t>Using interviews, authors establish that poor social capital circulating among elderly population in UK may exacerbate problems in climate adaptation by spreading low risk analysis</t>
  </si>
  <si>
    <t>May or may not be relevant to add in an individual-agency angle or social capital angle</t>
  </si>
  <si>
    <t>Bowler, Chris; Vardi, Assaf; Allen, Andrew E.</t>
  </si>
  <si>
    <t>Oceanographic and Biogeochemical Insights from Diatom Genomes</t>
  </si>
  <si>
    <t>10.1146/annurev-marine-120308-081051</t>
  </si>
  <si>
    <t>WOS:000273985300013</t>
  </si>
  <si>
    <t>http://dx.doi.org/10.1146/annurev-marine-120308-081051</t>
  </si>
  <si>
    <t>Bowler, C; Vardi, A; Allen, AE</t>
  </si>
  <si>
    <t>Vaneckova, Pavla; Beggs, Paul J.; Jacobson, Carol R.</t>
  </si>
  <si>
    <t>Spatial analysis of heat-related mortality among the elderly between 1993 and 2004 in Sydney, Australia</t>
  </si>
  <si>
    <t>10.1016/j.socscimed.2009.09.058</t>
  </si>
  <si>
    <t>WOS:000273927800015</t>
  </si>
  <si>
    <t>http://dx.doi.org/10.1016/j.socscimed.2009.09.058</t>
  </si>
  <si>
    <t>Vaneckova, P; Beggs, PJ; Jacobson, CR</t>
  </si>
  <si>
    <t>Historical analysis. Heat and mortality in Sydney Austrailia. Elderly</t>
  </si>
  <si>
    <t>1993-2004</t>
  </si>
  <si>
    <t>Galatowitsch, Susan; Frelich, Lee; Phillips-Mao, Laura</t>
  </si>
  <si>
    <t>Regional climate change adaptation strategies for biodiversity conservation in a midcontinental region of North America</t>
  </si>
  <si>
    <t>10.1016/j.biocon.2009.03.030</t>
  </si>
  <si>
    <t>WOS:000269730500005</t>
  </si>
  <si>
    <t>http://dx.doi.org/10.1016/j.biocon.2009.03.030</t>
  </si>
  <si>
    <t>Galatowitsch, S; Frelich, L; Phillips-Mao, L</t>
  </si>
  <si>
    <t>Tam, Wilson W. S.; Wong, Tze Wai; Chair, S. Y.; Wong, Andromeda H. S.</t>
  </si>
  <si>
    <t>Diurnal Temperature Range and Daily Cardiovascular Mortalities Among the Elderly in Hong Kong</t>
  </si>
  <si>
    <t>10.1080/19338240903241192</t>
  </si>
  <si>
    <t>WOS:000271771600010</t>
  </si>
  <si>
    <t>http://dx.doi.org/10.1080/19338240903241192</t>
  </si>
  <si>
    <t>Tam, WWS; Wong, TW; Chair, SY; Wong, AHS</t>
  </si>
  <si>
    <t>Hong Kong: researchers explore the association between daily temperature range and daily mortality. Found most vulnerability was in elderly</t>
  </si>
  <si>
    <t>1997-2002</t>
  </si>
  <si>
    <t>Balbontin, Javier; Moller, Anders Pape; Hermosell, Ignacio G.; Marzal, Alfonso; Reviriego, Maribel; de Lope, Florentino</t>
  </si>
  <si>
    <t>Individual responses in spring arrival date to ecological conditions during winter and migration in a migratory bird</t>
  </si>
  <si>
    <t>10.1111/j.1365-2656.2009.01573.x</t>
  </si>
  <si>
    <t>WOS:000268531700011</t>
  </si>
  <si>
    <t>http://dx.doi.org/10.1111/j.1365-2656.2009.01573.x</t>
  </si>
  <si>
    <t>Balbontin, J; Moller, AP; Hermosell, IG; Marzal, A; Reviriego, M; de Lope, F</t>
  </si>
  <si>
    <t>Knowlton, Kim; Rotkin-Ellman, Miriam; King, Galatea; Margolis, Helene G.; Smith, Daniel; Solomon, Gina; Trent, Roger; English, Paul</t>
  </si>
  <si>
    <t>The 2006 California Heat Wave: Impacts on Hospitalizations and Emergency Department Visits</t>
  </si>
  <si>
    <t>10.1289/ehp.11594</t>
  </si>
  <si>
    <t>WOS:000262483900030</t>
  </si>
  <si>
    <t>http://dx.doi.org/10.1289/ehp.11594</t>
  </si>
  <si>
    <t>Knowlton, K; Rotkin-Ellman, M; King, G; Margolis, HG; Smith, D; Solomon, G; Trent, R; English, P</t>
  </si>
  <si>
    <t>historical analysis. Not explicility about the elderly. Find that both children and elderly most at risk for hospitalizations or emergey department visits. Relative risk was modest, 1.04. But they comprised 52% of the excess hospitalizations.</t>
  </si>
  <si>
    <t>O'Neill, Marie S.; Ebi, Kristie L.</t>
  </si>
  <si>
    <t>Temperature Extremes and Health: Impacts of Climate Variability and Change in the United States</t>
  </si>
  <si>
    <t>10.1097/JOM.0b013e318173e122</t>
  </si>
  <si>
    <t>WOS:000262452300004</t>
  </si>
  <si>
    <t>http://dx.doi.org/10.1097/JOM.0b013e318173e122</t>
  </si>
  <si>
    <t>O'Neill, MS; Ebi, KL</t>
  </si>
  <si>
    <t>US: A comprehensive article that explores the vulnerability factors related to heat and cold, the relative risk of heat and cold, the current effects on morbidity and mortality and hte expected future effects on morb and mort.</t>
  </si>
  <si>
    <t>Drivers of the temperature and health association, now and in the future, include overall trends in global temperature; determinants of temperature variability at the local scale; demographic characteristics of the population; and policies that affect the social and economic structure of communities, including urban design, energy policy, water use, and transportation planning</t>
  </si>
  <si>
    <t>It might be worth mentioning in our article that we do not project where within a certain city older adults will live so we are not able to measure an interaction with heat islands in cities.</t>
  </si>
  <si>
    <t>Luber, George; McGeehin, Michael</t>
  </si>
  <si>
    <t>Climate Change and Extreme Heat Events</t>
  </si>
  <si>
    <t>10.1016/j.amepre.2008.08.021</t>
  </si>
  <si>
    <t>WOS:000260396600007</t>
  </si>
  <si>
    <t>http://dx.doi.org/10.1016/j.amepre.2008.08.021</t>
  </si>
  <si>
    <t>Luber, G; McGeehin, M</t>
  </si>
  <si>
    <t>Review article. Focus is on extreme heat events and not aging per se. Does not model aging. Simply notes "adults aged 65 years will nearly triple by 2060." Eldelry more likely to live alone, have reduced social contacts, and experience poor health.</t>
  </si>
  <si>
    <t>Bell, Michelle L.; O'Neill, Marie S.; Ranjit, Nalini; Borja-Aburto, Victor H.; Cifuentes, Luis A.; Gouveia, Nelson C.</t>
  </si>
  <si>
    <t>Vulnerability to heat-related mortality in Latin America: A case-crossover study in Sao Paulo, Brazil, Santiago, Chile and Mexico City, Mexico</t>
  </si>
  <si>
    <t>10.1093/ije/dyn094</t>
  </si>
  <si>
    <t>WOS:000257963500022</t>
  </si>
  <si>
    <t>http://dx.doi.org/10.1093/ije/dyn094</t>
  </si>
  <si>
    <t>Bell, ML; O'Neill, MS; Ranjit, N; Borja-Aburto, VH; Cifuentes, LA; Gouveia, NC</t>
  </si>
  <si>
    <t>South American cities: Risk of mortality due to heat increases with age, most heat-induced mortality happens day of or day after. Authors also found considerable interactions between temperature and ozone in mortality effect</t>
  </si>
  <si>
    <t>Could be worth mentioning that Ozone is not in our model. This article also establishes claim that heat is a serious cause of mortality in older adults.</t>
  </si>
  <si>
    <t>1998-20022</t>
  </si>
  <si>
    <t>Mexico, Brazil, Chile</t>
  </si>
  <si>
    <t>Dalton, Michael; O'Neill, Brian; Prskawetz, Alexia; Jiang, Leiwen; Pitkin, John</t>
  </si>
  <si>
    <t>Population aging and future carbon emissions in the United States</t>
  </si>
  <si>
    <t>10.1016/j.eneco.2006.07.002</t>
  </si>
  <si>
    <t>WOS:000252784500025</t>
  </si>
  <si>
    <t>http://dx.doi.org/10.1016/j.eneco.2006.07.002</t>
  </si>
  <si>
    <t>Dalton, M; O'Neill, B; Prskawetz, A; Jiang, L; Pitkin, J</t>
  </si>
  <si>
    <t>Projection! Population aging reduces long-term emissions by 40% in a low population growth scenario.</t>
  </si>
  <si>
    <t>Kovats, R. Sari; Hajat, Shakoor</t>
  </si>
  <si>
    <t>Heat stress and public health: A critical review</t>
  </si>
  <si>
    <t>10.1146/annurev.publhealth.29.020907.090843</t>
  </si>
  <si>
    <t>WOS:000255349400007</t>
  </si>
  <si>
    <t>http://dx.doi.org/10.1146/annurev.publhealth.29.020907.090843</t>
  </si>
  <si>
    <t>Kovats, RS; Hajat, S</t>
  </si>
  <si>
    <t>Review of hte literature globally, systematically explores mortality from different heat events and studies.</t>
  </si>
  <si>
    <t>Heat-related increases in emergency admissions are most apparent for particular outcomes, including renal and respiratory disease, particularly in the elderly. Epidemiological studies of_x000D_
heat-related mortality show a larger effect in the elderly; the risk increases with increasing_x000D_
age above ?50 years old.</t>
  </si>
  <si>
    <t>Zaehle, Soenke; Sitch, Stephen; Prentice, I. Colin; Liski, Jari; Cramer, Wolfgang; Erhard, Markus; Hickler, Thomas; Smith, Benjamin</t>
  </si>
  <si>
    <t>The importance of age-related decline in forest NPP for modeling regional carbon balances</t>
  </si>
  <si>
    <t>10.1890/1051-0761(2006)016[1555:TIOADI]2.0.CO;2</t>
  </si>
  <si>
    <t>WOS:000239726700025</t>
  </si>
  <si>
    <t>http://dx.doi.org/10.1890/1051-0761(2006)016[1555:TIOADI]2.0.CO;2</t>
  </si>
  <si>
    <t>Zaehle, S; Sitch, S; Prentice, IC; Liski, J; Cramer, W; Erhard, M; Hickler, T; Smith, B</t>
  </si>
  <si>
    <t>O'Neill, MS; Hajat, S; Zanobetti, A; Ramirez-Aguilar, M; Schwartz, J</t>
  </si>
  <si>
    <t>Impact of control for air pollution and respiratory epidemics on the estimated associations of temperature and daily mortality</t>
  </si>
  <si>
    <t>10.1007/s00484-005-0269-z</t>
  </si>
  <si>
    <t>WOS:000233350800008</t>
  </si>
  <si>
    <t>http://dx.doi.org/10.1007/s00484-005-0269-z</t>
  </si>
  <si>
    <t>2 US CITIES: researchers compare the relationship between apparent temperature and mortality for air pollution control</t>
  </si>
  <si>
    <t>Authors find that the relationship between weather and health persisted even with controls for air pollution and respiratory epidemics</t>
  </si>
  <si>
    <t>1996-1999</t>
  </si>
  <si>
    <t>Mexico</t>
  </si>
  <si>
    <t>Pregitzer, KS; Euskirchen, ES</t>
  </si>
  <si>
    <t>Carbon cycling and storage in world forests: biome patterns related to forest age</t>
  </si>
  <si>
    <t>10.1111/j.1365-2486.2004.00866.x</t>
  </si>
  <si>
    <t>WOS:000225487900010</t>
  </si>
  <si>
    <t>http://dx.doi.org/10.1111/j.1365-2486.2004.00866.x</t>
  </si>
  <si>
    <t>Benner, R; Benitez-Nelson, B; Kaiser, K; Amon, RMW</t>
  </si>
  <si>
    <t>Export of young terrigenous dissolved organic carbon from rivers to the Arctic Ocean</t>
  </si>
  <si>
    <t>10.1029/2003GL019251</t>
  </si>
  <si>
    <t>WOS:000220432500007</t>
  </si>
  <si>
    <t>http://dx.doi.org/10.1029/2003GL019251</t>
  </si>
  <si>
    <t>Diaz, J; Jordan, A; Garcia, R; Lopez, C; Alberdi, JC; Hernandez, E; Otero, A</t>
  </si>
  <si>
    <t>Heat waves in Madrid 1986-1997: effects on the health of the elderly</t>
  </si>
  <si>
    <t>10.1007/s00420-001-0290-4</t>
  </si>
  <si>
    <t>WOS:000174370600004</t>
  </si>
  <si>
    <t>http://dx.doi.org/10.1007/s00420-001-0290-4</t>
  </si>
  <si>
    <t>Madrid, Spain 86-97: effects of temperature and humidity on mortality of 65+ adults was measured, controlling out many polutants. They found heat is worst with low humidity</t>
  </si>
  <si>
    <t>Do their findings about heat and humidity jive with our Heat Index measure from the UCS model? NOTE: I couldn't access more than the abstract</t>
  </si>
  <si>
    <t>1986-1997</t>
  </si>
  <si>
    <t>Smoyer, KE; Rainham, DGC; Hewko, JN</t>
  </si>
  <si>
    <t>Heat-stress-related mortality in five cities in Southern Ontario: 1980-1996</t>
  </si>
  <si>
    <t>10.1007/s004840000070</t>
  </si>
  <si>
    <t>WOS:000165473600006</t>
  </si>
  <si>
    <t>http://dx.doi.org/10.1007/s004840000070</t>
  </si>
  <si>
    <t>CANADA: 1980-1996 Authors establish relationship between age and heat caused mortality, authors project that public health threat will grow regardless of climate because of aging of population</t>
  </si>
  <si>
    <t>Can only access abstract</t>
  </si>
  <si>
    <t>1980-1996</t>
  </si>
  <si>
    <t>Peng, CH</t>
  </si>
  <si>
    <t>Growth and yield models for uneven-aged stands: past, present and future</t>
  </si>
  <si>
    <t>10.1016/S0378-1127(99)00229-7</t>
  </si>
  <si>
    <t>WOS:000088191400011</t>
  </si>
  <si>
    <t>http://dx.doi.org/10.1016/S0378-1127(99)00229-7</t>
  </si>
  <si>
    <t>Martens, WJM</t>
  </si>
  <si>
    <t>Climate change, thermal stress and mortality changes</t>
  </si>
  <si>
    <t>10.1016/S0277-9536(97)00162-7</t>
  </si>
  <si>
    <t>WOS:000071364600004</t>
  </si>
  <si>
    <t>http://dx.doi.org/10.1016/S0277-9536(97)00162-7</t>
  </si>
  <si>
    <t>PROJECTION: using climate scenarios called hte General Circulation Models, the authors project total, cardiovascular, and respiratory mortality caused by heat.</t>
  </si>
  <si>
    <t>Most of the recent research regarding the direct effect of climate change on heat-related morbidity and mortality has been related to the impacts of heat waves (e.g. Kalkstein, 1993; see also McMichael et al., 1996). However, this paper-- based on Chapter 5 of Martens (t997)--will not focus on periods of extreme heat or cold, but will consider the potential changes in numbers of deaths associated with moderate warmth and cold, related to the gradual influences of anthropogenic climate changes on health risk.</t>
  </si>
  <si>
    <t>may be useful if describing the improvement of models over time</t>
  </si>
  <si>
    <t>ZACKRISSON, O; NILSSON, MC; STEIJLEN, I; HORNBERG, G</t>
  </si>
  <si>
    <t>REGENERATION PULSES AND CLIMATE VEGETATION INTERACTIONS IN NONPYROGENIC BOREAL SCOTS PINE STANDS</t>
  </si>
  <si>
    <t>10.2307/2261600</t>
  </si>
  <si>
    <t>WOS:A1995RC68700011</t>
  </si>
  <si>
    <t>http://dx.doi.org/10.2307/2261600</t>
  </si>
  <si>
    <r>
      <t>The cohort comprised 13,590,387 Medicare enrollees and a total of 107,191,652 person-years. In single-component models, all five major PM</t>
    </r>
    <r>
      <rPr>
        <vertAlign val="subscript"/>
        <sz val="11"/>
        <color indexed="8"/>
        <rFont val="Calibri"/>
        <family val="2"/>
      </rPr>
      <t>2.5</t>
    </r>
    <r>
      <rPr>
        <sz val="11"/>
        <color theme="1"/>
        <rFont val="Calibri"/>
        <family val="2"/>
        <scheme val="minor"/>
      </rPr>
      <t xml:space="preserve"> components were significantly associated with elevated all-cause mortality.</t>
    </r>
  </si>
  <si>
    <t>We observed elevated all-cause mortality associated with long-term exposure to black carbon, organic matters, nitrate, and soil particles</t>
  </si>
  <si>
    <t>Exposure</t>
  </si>
  <si>
    <t>Mortality</t>
  </si>
  <si>
    <t>2000 - 2016</t>
  </si>
  <si>
    <t>Southeastern US</t>
  </si>
  <si>
    <t>Temperature impacts on hospital admissions in Australia</t>
  </si>
  <si>
    <t>The risk of hospital admissions, LoS, and costs increases as temperature increases</t>
  </si>
  <si>
    <t>hospital admissions, economic</t>
  </si>
  <si>
    <t>2040-2045, 2060-2065</t>
  </si>
  <si>
    <t>2010 - 2015</t>
  </si>
  <si>
    <t>South Australia</t>
  </si>
  <si>
    <t>To what extent does temperature moderate the relationship between ozone and mortality? inChina</t>
  </si>
  <si>
    <t xml:space="preserve"> We found that high temperature conditions (&gt;75th percentile in each county) significantly enhanced the effects of ozone on nonaccidental, cardiovascular, and respiratory mortalit</t>
  </si>
  <si>
    <t>Ozone</t>
  </si>
  <si>
    <t>Sensitivity</t>
  </si>
  <si>
    <t>2013 - 2018</t>
  </si>
  <si>
    <r>
      <t>temperature conditions (&gt;75th percentile in each county) signi</t>
    </r>
    <r>
      <rPr>
        <sz val="13"/>
        <color indexed="8"/>
        <rFont val="Arial"/>
        <family val="2"/>
      </rPr>
      <t>fi</t>
    </r>
    <r>
      <rPr>
        <sz val="13"/>
        <color indexed="8"/>
        <rFont val="Times New Roman"/>
        <family val="1"/>
      </rPr>
      <t>cantly</t>
    </r>
  </si>
  <si>
    <r>
      <t>enhanced the e</t>
    </r>
    <r>
      <rPr>
        <sz val="13"/>
        <color indexed="8"/>
        <rFont val="Arial"/>
        <family val="2"/>
      </rPr>
      <t>ff</t>
    </r>
    <r>
      <rPr>
        <sz val="13"/>
        <color indexed="8"/>
        <rFont val="Times New Roman"/>
        <family val="1"/>
      </rPr>
      <t>ects of ozone on nonaccidental, cardiovascular, and respiratory</t>
    </r>
  </si>
  <si>
    <t>Barely related to aging (but aging population is included): A review of air pollution and food security</t>
  </si>
  <si>
    <t>Nothing remarkable</t>
  </si>
  <si>
    <t>Numerous pollutants</t>
  </si>
  <si>
    <t>Exposure, Sensitivity</t>
  </si>
  <si>
    <t>Food Security</t>
  </si>
  <si>
    <t>Drought, hospital addmissions, mortality, west USA, 2000-2013 historic</t>
  </si>
  <si>
    <t>Compared with non-drought periods, respiratory admissions significantly decreased by −1·99% (95% posterior interval −3·56 to −0·38) during the full drought period, but not during worsening drought conditions. Mortality risk significantly increased by 1·55% (0·17 to 2·95) during the high-severity worsening drought period, but not the full drought or low-severity worsening drought periods.</t>
  </si>
  <si>
    <t>Drought</t>
  </si>
  <si>
    <t>Vulnerability, Exposure</t>
  </si>
  <si>
    <t>hospital admissions, mortality</t>
  </si>
  <si>
    <t>2000 - 2013</t>
  </si>
  <si>
    <t>Western US</t>
  </si>
  <si>
    <t>This study aims to investigate the impact of heatwaves on worker׳ s health and safety; to</t>
  </si>
  <si>
    <t>identify workers at higher risk of prevalent illnesses and injuries due to heatwaves; and to</t>
  </si>
  <si>
    <t>provide evidence for policy-makers and service providers.</t>
  </si>
  <si>
    <t>Particulate matter and mortality projections in Europe</t>
  </si>
  <si>
    <r>
      <t>Excess mortality rate from PM</t>
    </r>
    <r>
      <rPr>
        <vertAlign val="subscript"/>
        <sz val="11"/>
        <color indexed="8"/>
        <rFont val="Calibri"/>
        <family val="2"/>
      </rPr>
      <t>2.5</t>
    </r>
    <r>
      <rPr>
        <sz val="11"/>
        <color theme="1"/>
        <rFont val="Calibri"/>
        <family val="2"/>
        <scheme val="minor"/>
      </rPr>
      <t xml:space="preserve"> in Europe is 904,000 premature deaths/year. This mortality rate will increase by 73% in the year 2050 under RCP8.5 scenario</t>
    </r>
  </si>
  <si>
    <t>Vulnerability</t>
  </si>
  <si>
    <t>2031 - 2050</t>
  </si>
  <si>
    <t>1991 - 2010</t>
  </si>
  <si>
    <t>Flag for review</t>
  </si>
  <si>
    <t>Global Exposure of older adults to heatwaves</t>
  </si>
  <si>
    <t>. In China and India, heatwave exposure increased by an average of 508 million person-days per year in the last decade. Mapping of changes per country highlighted significant exposure increases, particularly in the Middle East and in South East Asia. Major disparities were found between the heatwave exposures, country income group, and country health system capacity, thus highlighting the significant inequalities in global warming impacts and response capacities with respect to health across countries.</t>
  </si>
  <si>
    <t>1980 - 2018</t>
  </si>
  <si>
    <t>Title has a perfect summary</t>
  </si>
  <si>
    <r>
      <t>In all groups, relative risks (RRs) of cardiovascular hospitalisations associated with high temperatures (heat effects) increased, but cold effects showed a decreasing trend from 1995 to 2016. The increasing magnitude of heat effects was larger (</t>
    </r>
    <r>
      <rPr>
        <i/>
        <sz val="11"/>
        <color indexed="8"/>
        <rFont val="Calibri"/>
        <family val="2"/>
      </rPr>
      <t>p</t>
    </r>
    <r>
      <rPr>
        <sz val="11"/>
        <color theme="1"/>
        <rFont val="Calibri"/>
        <family val="2"/>
        <scheme val="minor"/>
      </rPr>
      <t xml:space="preserve"> = 0.002) in men than in women and larger (</t>
    </r>
    <r>
      <rPr>
        <i/>
        <sz val="11"/>
        <color indexed="8"/>
        <rFont val="Calibri"/>
        <family val="2"/>
      </rPr>
      <t>p</t>
    </r>
    <r>
      <rPr>
        <sz val="11"/>
        <color theme="1"/>
        <rFont val="Calibri"/>
        <family val="2"/>
        <scheme val="minor"/>
      </rPr>
      <t xml:space="preserve"> &lt; 0.001) in people aged ≤69 years than in those aged ≥70 years</t>
    </r>
  </si>
  <si>
    <t>VESA</t>
  </si>
  <si>
    <t>1995 - 2016</t>
  </si>
  <si>
    <t>This study aims to estimate the impact of heatwaves from July 2010 to October 2012 on daily outpatient visits for respiratory disease (RD) in Cangnan, China and identify vulnerable populations</t>
  </si>
  <si>
    <r>
      <t xml:space="preserve">The </t>
    </r>
    <r>
      <rPr>
        <i/>
        <sz val="11"/>
        <color indexed="8"/>
        <rFont val="Calibri"/>
        <family val="2"/>
      </rPr>
      <t>RR</t>
    </r>
    <r>
      <rPr>
        <sz val="11"/>
        <color theme="1"/>
        <rFont val="Calibri"/>
        <family val="2"/>
        <scheme val="minor"/>
      </rPr>
      <t xml:space="preserve"> of outpatient visits for RD was statistically significant in females (Lag 0: </t>
    </r>
    <r>
      <rPr>
        <i/>
        <sz val="11"/>
        <color indexed="8"/>
        <rFont val="Calibri"/>
        <family val="2"/>
      </rPr>
      <t>RR</t>
    </r>
    <r>
      <rPr>
        <sz val="11"/>
        <color theme="1"/>
        <rFont val="Calibri"/>
        <family val="2"/>
        <scheme val="minor"/>
      </rPr>
      <t xml:space="preserve"> =1.161, 95% </t>
    </r>
    <r>
      <rPr>
        <i/>
        <sz val="11"/>
        <color indexed="8"/>
        <rFont val="Calibri"/>
        <family val="2"/>
      </rPr>
      <t>CI</t>
    </r>
    <r>
      <rPr>
        <sz val="11"/>
        <color theme="1"/>
        <rFont val="Calibri"/>
        <family val="2"/>
        <scheme val="minor"/>
      </rPr>
      <t xml:space="preserve">: 1.046–1.298), males (Lag 4: </t>
    </r>
    <r>
      <rPr>
        <i/>
        <sz val="11"/>
        <color indexed="8"/>
        <rFont val="Calibri"/>
        <family val="2"/>
      </rPr>
      <t>RR</t>
    </r>
    <r>
      <rPr>
        <sz val="11"/>
        <color theme="1"/>
        <rFont val="Calibri"/>
        <family val="2"/>
        <scheme val="minor"/>
      </rPr>
      <t xml:space="preserve"> =1.161, 95% </t>
    </r>
    <r>
      <rPr>
        <i/>
        <sz val="11"/>
        <color indexed="8"/>
        <rFont val="Calibri"/>
        <family val="2"/>
      </rPr>
      <t>CI</t>
    </r>
    <r>
      <rPr>
        <sz val="11"/>
        <color theme="1"/>
        <rFont val="Calibri"/>
        <family val="2"/>
        <scheme val="minor"/>
      </rPr>
      <t xml:space="preserve">: 1.096–1.261), young people aged 4–17 years (Lag 0: </t>
    </r>
    <r>
      <rPr>
        <i/>
        <sz val="11"/>
        <color indexed="8"/>
        <rFont val="Calibri"/>
        <family val="2"/>
      </rPr>
      <t>RR</t>
    </r>
    <r>
      <rPr>
        <sz val="11"/>
        <color theme="1"/>
        <rFont val="Calibri"/>
        <family val="2"/>
        <scheme val="minor"/>
      </rPr>
      <t xml:space="preserve"> =1.741, 95% </t>
    </r>
    <r>
      <rPr>
        <i/>
        <sz val="11"/>
        <color indexed="8"/>
        <rFont val="Calibri"/>
        <family val="2"/>
      </rPr>
      <t>CI</t>
    </r>
    <r>
      <rPr>
        <sz val="11"/>
        <color theme="1"/>
        <rFont val="Calibri"/>
        <family val="2"/>
        <scheme val="minor"/>
      </rPr>
      <t xml:space="preserve">: 1.524–1.990) and elders aged 65 years or older (Lag 5: </t>
    </r>
    <r>
      <rPr>
        <i/>
        <sz val="11"/>
        <color indexed="8"/>
        <rFont val="Calibri"/>
        <family val="2"/>
      </rPr>
      <t>RR</t>
    </r>
    <r>
      <rPr>
        <sz val="11"/>
        <color theme="1"/>
        <rFont val="Calibri"/>
        <family val="2"/>
        <scheme val="minor"/>
      </rPr>
      <t xml:space="preserve"> =1.412, 95% </t>
    </r>
    <r>
      <rPr>
        <i/>
        <sz val="11"/>
        <color indexed="8"/>
        <rFont val="Calibri"/>
        <family val="2"/>
      </rPr>
      <t>CI</t>
    </r>
    <r>
      <rPr>
        <sz val="11"/>
        <color theme="1"/>
        <rFont val="Calibri"/>
        <family val="2"/>
        <scheme val="minor"/>
      </rPr>
      <t>: 1.111–1.794) during heatwaves.</t>
    </r>
  </si>
  <si>
    <t>2010 - 2012</t>
  </si>
  <si>
    <t>Energy conservation of older adults</t>
  </si>
  <si>
    <t>Considering the increased aging population, and the effects of climate change, we examined the energy conservation measures of older adults in Japan, one of the fastest-aging countries in the world, to determine a balance between aging, and low-carbon societies. The results revealed that older households tend to possess older or larger houses, older housing equipment, and more home appliances. Further, older adults tend to remain in their houses for longer periods, and are less likely to alter their status quo.</t>
  </si>
  <si>
    <t>None</t>
  </si>
  <si>
    <t>Energy Use</t>
  </si>
  <si>
    <t>Flag for Review</t>
  </si>
  <si>
    <t>Cross sectional 2016</t>
  </si>
  <si>
    <t>Title: Projecting heat-related excess mortality under climate change scenarios in China</t>
  </si>
  <si>
    <t>Heat-related excess mortality is projected to increase from 1.9% (95% eCI: 0.2–3.3%) in the 2010s to 2.4% (0.4–4.1%) in the 2030 s and 5.5% (0.5–9.9%) in the 2090 s under RCP8.5</t>
  </si>
  <si>
    <t>2010 - 2099</t>
  </si>
  <si>
    <t>2007 - 2013</t>
  </si>
  <si>
    <t>This study statistically examines whether adaptation plan in the 902 European cities is influenced by vulnerable groups.</t>
  </si>
  <si>
    <t>Our results show a positive and significant association between the proportion of elderly citizens and adaptation policies.</t>
  </si>
  <si>
    <t>urban climate change policies</t>
  </si>
  <si>
    <t>Cross sectional</t>
  </si>
  <si>
    <t>a review of why heatwaves are bad for older adults</t>
  </si>
  <si>
    <t>Heatwaves are associated with stark elevations in morbidity and mortality.</t>
  </si>
  <si>
    <t>Review and call to research for aging rural communities. Some, but not a lot, of attention is given to cliamte change's role in aging</t>
  </si>
  <si>
    <t>multiple</t>
  </si>
  <si>
    <t>Years of Life Lost from heatwaves in Czech republic</t>
  </si>
  <si>
    <t>The frequency and intensity of heat waves increased during 1994–2017. Mean effects of heat waves on mortality decreased while the overall death burden associated with heat waves increased.</t>
  </si>
  <si>
    <t>1994 - 2017</t>
  </si>
  <si>
    <t>Czech Republic</t>
  </si>
  <si>
    <t>temperature on mortality and household aedaptation</t>
  </si>
  <si>
    <t>Applying these results to climate change predictions from Hadley</t>
  </si>
  <si>
    <t>2041 - 2080</t>
  </si>
  <si>
    <r>
      <t>Centre Global Environmental Model shows that by 2061</t>
    </r>
    <r>
      <rPr>
        <sz val="14"/>
        <color indexed="8"/>
        <rFont val="Courier New"/>
        <family val="3"/>
      </rPr>
      <t>e</t>
    </r>
    <r>
      <rPr>
        <sz val="14"/>
        <color indexed="8"/>
        <rFont val="Times New Roman"/>
        <family val="1"/>
      </rPr>
      <t>2080 the annual mortality rate is</t>
    </r>
  </si>
  <si>
    <t>likely to increase by 14.2% if global greenhouse gas emissions continue to rise throughout the</t>
  </si>
  <si>
    <t>21st century, the estimated health cost of which is around 0.98 trillion Chinese Yuan per year</t>
  </si>
  <si>
    <t>map of heat health risks for older adults in mountains</t>
  </si>
  <si>
    <t>Exposure, Vulnerability</t>
  </si>
  <si>
    <t>2012 - 2017</t>
  </si>
  <si>
    <t>MENA mortality and heat</t>
  </si>
  <si>
    <t>here we quantify the mortality risk associated with excessive heat stress for people aged over 65 years old across the Middle East and North Africa (MENA). Our results show that mortality risk is expected to intensify by a factor of 8–20 in the last 30 years of the twenty-first century with respect to the historical period (1951–2005) if no climate change mitigation planning is undertaken</t>
  </si>
  <si>
    <t>MENA</t>
  </si>
  <si>
    <t>Systematic review of CC and sleep</t>
  </si>
  <si>
    <t>Multiple</t>
  </si>
  <si>
    <t>Sleep</t>
  </si>
  <si>
    <t>"emergency dpeartment" admissions in Australia</t>
  </si>
  <si>
    <t>ates of presentation per head of population were greatest among those aged ≥85 years. Projections of ED presentations to 2050 revealed that overall ED presentations are forecast to increase markedly, with the rate of increase being most marked for older people.</t>
  </si>
  <si>
    <t>2010 - 2050</t>
  </si>
  <si>
    <t>2007 - 2011</t>
  </si>
  <si>
    <t>cold on mortality and modifiers in China</t>
  </si>
  <si>
    <t>. The elderly, people with low education level and those with respiratory diseases were generally more vulnerable to cold spells.</t>
  </si>
  <si>
    <t>cold spells</t>
  </si>
  <si>
    <t>2006 -2011</t>
  </si>
  <si>
    <t>Survey of adaptation measures taken in response to the 2013 heatwave in the UK</t>
  </si>
  <si>
    <t>The elderly were less likely to take some personal and home protective measures but were more likely to live in insulated homes and open windows at night to keep their home cool.</t>
  </si>
  <si>
    <t>home protection</t>
  </si>
  <si>
    <t>Cross sectional 2013</t>
  </si>
  <si>
    <t>Review of climate change on cardiac health</t>
  </si>
  <si>
    <t>cardiac health</t>
  </si>
  <si>
    <t>day-to-day temperature change and mortality</t>
  </si>
  <si>
    <t>Males and people aged 65 years or older appeared to be more vulnerable to the impact of temperature change.</t>
  </si>
  <si>
    <t>temperature change</t>
  </si>
  <si>
    <t>N</t>
  </si>
  <si>
    <t>2008 - 2012</t>
  </si>
  <si>
    <t>elderly vulnerability to hurricane hazards</t>
  </si>
  <si>
    <t>The paper concludes that the elderly are not equally vulnerable: there are many different types of elderly living in many different locations, and their vulnerability varies by type and over space.</t>
  </si>
  <si>
    <t>extreme weather events</t>
  </si>
  <si>
    <t>hurricanes</t>
  </si>
  <si>
    <t>Florida</t>
  </si>
  <si>
    <t>Mitigation and mortality</t>
  </si>
  <si>
    <t>leisure activities</t>
  </si>
  <si>
    <t>Bontemps, Jean-Daniel; Herve, Jean-Christophe; Dhote, Jean-Francois</t>
  </si>
  <si>
    <t>Long-Term Changes in Forest Productivity: A Consistent Assessment in Even-Aged Stands</t>
  </si>
  <si>
    <t>WOS:000272691000008</t>
  </si>
  <si>
    <t>North, M; Hurteau, M; Fiegener, R; Barbour, M</t>
  </si>
  <si>
    <t>Influence of fire and El Nino on tree recruitment varies by species in Sierran mixed conifer</t>
  </si>
  <si>
    <t>WOS:000229764500002</t>
  </si>
  <si>
    <t>Gower, ST; Krankina, O; Olson, RJ; Apps, M; Linder, S; Wang, C</t>
  </si>
  <si>
    <t>Net primary production and carbon allocation patterns of boreal forest ecosystems</t>
  </si>
  <si>
    <t>WOS:000171417700012</t>
  </si>
  <si>
    <t>Greenhill, J. A.; Walker, J.; Playford, D.</t>
  </si>
  <si>
    <t>Outcomes of Australian rural clinical schools: a decade of success building the rural medical workforce through the education and training continuum</t>
  </si>
  <si>
    <t>WOS:000365601800005</t>
  </si>
  <si>
    <t>Murray, Dennis L.; Cox, Eric W.; Ballard, Warren B.; Whitlaw, Heather A.; Lenarz, Mark S.; Custer, Thomas W.; Barnett, Terri; Fuller, Todd K.</t>
  </si>
  <si>
    <t>Pathogens, nutritional deficiency, and climate influences on a declining moose population</t>
  </si>
  <si>
    <t>WOS:000244136000001</t>
  </si>
  <si>
    <t>Hickman, Caroline; Marks, Elizabeth; Pihkala, Panu; Clayton, Susan; Lewandowski, R. Eric; Mayall, Elouise E.; Wray, Britt; Mellor, Catriona; van Susteren, Lise</t>
  </si>
  <si>
    <t>Climate anxiety in children and young people and their beliefs about government responses to climate change: a global survey</t>
  </si>
  <si>
    <t>WOS:000730800800010</t>
  </si>
  <si>
    <t>Jay, Ollie; Capon, Anthony; Berry, Peter; Broderick, Carolyn; de Dear, Richard; Havenith, George; Honda, Yasushi; Kovats, R. Sari; Ma, Wei; Malik, Arunima; Morris, Nathan B.; Nybo, Lars; Seneviratne, Sonia I.; Vanos, Jennifer; Ebi, Kristie L.</t>
  </si>
  <si>
    <t>Reducing the health effects of hot weather and heat extremes: from personal cooling strategies to green cities</t>
  </si>
  <si>
    <t>WOS:000687280700027</t>
  </si>
  <si>
    <t>Hellden, Daniel; Andersson, Camilla; Nilsson, Maria; Ebi, Kristie L.; Friberg, Peter; Alfven, Tobias</t>
  </si>
  <si>
    <t>Climate change and child health: a scoping review and an expanded conceptual framework</t>
  </si>
  <si>
    <t>WOS:000629882600010</t>
  </si>
  <si>
    <t>Deals with Forests</t>
  </si>
  <si>
    <t>About mooses</t>
  </si>
  <si>
    <t>About children</t>
  </si>
  <si>
    <t>About rural clinical schools</t>
  </si>
  <si>
    <t>Primarily about exreme heat and air conditioning. It’s a review article</t>
  </si>
  <si>
    <t xml:space="preserve">We summarise the benefits (eg, effectiveness) and limitations of each identified cooling strategy, and recommend optimal interventions for settings such as aged care homes, slums, workplaces, mass gatherings, refugee camps, and playing sport.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</si>
</sst>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vertAlign val="subscript"/>
      <sz val="11"/>
      <color indexed="8"/>
      <name val="Calibri"/>
      <family val="2"/>
    </font>
    <font>
      <sz val="13"/>
      <color theme="1"/>
      <name val="Times New Roman"/>
      <family val="1"/>
    </font>
    <font>
      <sz val="13"/>
      <color indexed="8"/>
      <name val="Arial"/>
      <family val="2"/>
    </font>
    <font>
      <sz val="13"/>
      <color indexed="8"/>
      <name val="Times New Roman"/>
      <family val="1"/>
    </font>
    <font>
      <i/>
      <sz val="11"/>
      <color indexed="8"/>
      <name val="Calibri"/>
      <family val="2"/>
    </font>
    <font>
      <sz val="14"/>
      <color theme="1"/>
      <name val="Times New Roman"/>
      <family val="1"/>
    </font>
    <font>
      <sz val="14"/>
      <color indexed="8"/>
      <name val="Courier New"/>
      <family val="3"/>
    </font>
    <font>
      <sz val="14"/>
      <color indexed="8"/>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2"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7EB28-56C6-4661-A107-FC24E54E6505}">
  <dimension ref="A1:AC608"/>
  <sheetViews>
    <sheetView tabSelected="1" topLeftCell="I1" workbookViewId="0">
      <pane ySplit="1" topLeftCell="A591" activePane="bottomLeft" state="frozen"/>
      <selection pane="bottomLeft" activeCell="AA607" sqref="AA607"/>
    </sheetView>
  </sheetViews>
  <sheetFormatPr defaultRowHeight="15" x14ac:dyDescent="0.25"/>
  <cols>
    <col min="14" max="14" width="61.5703125" customWidth="1"/>
    <col min="15" max="15" width="14.140625" customWidth="1"/>
    <col min="20" max="20" width="12.5703125"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5">
      <c r="A2" t="s">
        <v>29</v>
      </c>
      <c r="B2" t="s">
        <v>30</v>
      </c>
      <c r="C2" t="s">
        <v>31</v>
      </c>
      <c r="D2">
        <v>2022</v>
      </c>
      <c r="E2">
        <v>4</v>
      </c>
      <c r="F2" t="s">
        <v>32</v>
      </c>
      <c r="G2" t="s">
        <v>33</v>
      </c>
      <c r="H2" t="s">
        <v>33</v>
      </c>
      <c r="I2" t="s">
        <v>33</v>
      </c>
      <c r="J2" t="s">
        <v>33</v>
      </c>
      <c r="K2" t="s">
        <v>33</v>
      </c>
      <c r="L2" t="s">
        <v>33</v>
      </c>
      <c r="M2" t="s">
        <v>33</v>
      </c>
      <c r="N2" t="s">
        <v>34</v>
      </c>
      <c r="O2" t="s">
        <v>35</v>
      </c>
      <c r="P2" t="s">
        <v>33</v>
      </c>
      <c r="Q2" t="s">
        <v>33</v>
      </c>
      <c r="R2" t="s">
        <v>33</v>
      </c>
      <c r="S2" t="s">
        <v>33</v>
      </c>
      <c r="T2" t="s">
        <v>33</v>
      </c>
      <c r="U2" t="s">
        <v>33</v>
      </c>
      <c r="V2" t="s">
        <v>33</v>
      </c>
      <c r="W2" t="s">
        <v>33</v>
      </c>
      <c r="X2" t="s">
        <v>33</v>
      </c>
      <c r="Y2" t="s">
        <v>33</v>
      </c>
      <c r="Z2" t="s">
        <v>33</v>
      </c>
      <c r="AA2" t="s">
        <v>33</v>
      </c>
      <c r="AB2" t="s">
        <v>33</v>
      </c>
      <c r="AC2" t="s">
        <v>36</v>
      </c>
    </row>
    <row r="3" spans="1:29" x14ac:dyDescent="0.25">
      <c r="A3" t="s">
        <v>37</v>
      </c>
      <c r="B3" t="s">
        <v>38</v>
      </c>
      <c r="C3" t="s">
        <v>39</v>
      </c>
      <c r="D3">
        <v>2022</v>
      </c>
      <c r="E3">
        <v>5</v>
      </c>
      <c r="F3" t="s">
        <v>40</v>
      </c>
      <c r="G3" t="s">
        <v>33</v>
      </c>
      <c r="H3" t="s">
        <v>33</v>
      </c>
      <c r="I3" t="s">
        <v>33</v>
      </c>
      <c r="J3" t="s">
        <v>33</v>
      </c>
      <c r="K3" t="s">
        <v>33</v>
      </c>
      <c r="L3" t="s">
        <v>33</v>
      </c>
      <c r="M3" t="s">
        <v>33</v>
      </c>
      <c r="N3" t="str">
        <f>VLOOKUP($C3,Sheet2!$C:$U,4,FALSE)</f>
        <v>The cohort comprised 13,590,387 Medicare enrollees and a total of 107,191,652 person-years. In single-component models, all five major PM2.5 components were significantly associated with elevated all-cause mortality.</v>
      </c>
      <c r="O3" t="str">
        <f>VLOOKUP($C3,Sheet2!$C:$U,5,FALSE)</f>
        <v>We observed elevated all-cause mortality associated with long-term exposure to black carbon, organic matters, nitrate, and soil particles</v>
      </c>
      <c r="P3" t="str">
        <f>VLOOKUP($C3,Sheet2!$C:$U,6,FALSE)</f>
        <v>NA</v>
      </c>
      <c r="Q3" t="str">
        <f>VLOOKUP($C3,Sheet2!$C:$U,7,FALSE)</f>
        <v>pollution</v>
      </c>
      <c r="R3" t="str">
        <f>VLOOKUP($C3,Sheet2!$C:$U,8,FALSE)</f>
        <v>particulate matter</v>
      </c>
      <c r="S3" t="str">
        <f>VLOOKUP($C3,Sheet2!$C:$U,9,FALSE)</f>
        <v>Exposure</v>
      </c>
      <c r="T3" t="s">
        <v>106</v>
      </c>
      <c r="U3" t="str">
        <f>VLOOKUP($C3,Sheet2!$C:$U,11,FALSE)</f>
        <v>No</v>
      </c>
      <c r="V3" t="str">
        <f>VLOOKUP($C3,Sheet2!$C:$U,12,FALSE)</f>
        <v>No</v>
      </c>
      <c r="W3" t="str">
        <f>VLOOKUP($C3,Sheet2!$C:$U,13,FALSE)</f>
        <v>No</v>
      </c>
      <c r="X3" t="str">
        <f>VLOOKUP($C3,Sheet2!$C:$U,14,FALSE)</f>
        <v>No</v>
      </c>
      <c r="Y3" t="str">
        <f>VLOOKUP($C3,Sheet2!$C:$U,15,FALSE)</f>
        <v>2000 - 2016</v>
      </c>
      <c r="Z3" t="str">
        <f>VLOOKUP($C3,Sheet2!$C:$U,16,FALSE)</f>
        <v>Southeastern US</v>
      </c>
      <c r="AA3" t="str">
        <f>VLOOKUP($C3,Sheet2!$C:$U,17,FALSE)</f>
        <v>No</v>
      </c>
      <c r="AB3" t="str">
        <f>VLOOKUP($C3,Sheet2!$C:$U,18,FALSE)</f>
        <v>NA</v>
      </c>
      <c r="AC3" t="s">
        <v>41</v>
      </c>
    </row>
    <row r="4" spans="1:29" x14ac:dyDescent="0.25">
      <c r="A4" t="s">
        <v>42</v>
      </c>
      <c r="B4" t="s">
        <v>43</v>
      </c>
      <c r="C4" t="s">
        <v>44</v>
      </c>
      <c r="D4">
        <v>2022</v>
      </c>
      <c r="E4">
        <v>5</v>
      </c>
      <c r="F4" t="s">
        <v>45</v>
      </c>
      <c r="G4" t="s">
        <v>33</v>
      </c>
      <c r="H4" t="s">
        <v>33</v>
      </c>
      <c r="I4" t="s">
        <v>33</v>
      </c>
      <c r="J4" t="s">
        <v>33</v>
      </c>
      <c r="K4" t="s">
        <v>33</v>
      </c>
      <c r="L4" t="s">
        <v>33</v>
      </c>
      <c r="M4" t="s">
        <v>33</v>
      </c>
      <c r="N4" t="str">
        <f>VLOOKUP($C4,Sheet2!$C:$U,4,FALSE)</f>
        <v>N/A</v>
      </c>
      <c r="O4" t="str">
        <f>VLOOKUP($C4,Sheet2!$C:$U,5,FALSE)</f>
        <v>NA</v>
      </c>
      <c r="P4" t="str">
        <f>VLOOKUP($C4,Sheet2!$C:$U,6,FALSE)</f>
        <v>NA</v>
      </c>
      <c r="Q4" t="str">
        <f>VLOOKUP($C4,Sheet2!$C:$U,7,FALSE)</f>
        <v>NA</v>
      </c>
      <c r="R4" t="str">
        <f>VLOOKUP($C4,Sheet2!$C:$U,8,FALSE)</f>
        <v>NA</v>
      </c>
      <c r="S4" t="str">
        <f>VLOOKUP($C4,Sheet2!$C:$U,9,FALSE)</f>
        <v>NA</v>
      </c>
      <c r="T4" t="str">
        <f>VLOOKUP($C4,Sheet2!$C:$U,10,FALSE)</f>
        <v>NA</v>
      </c>
      <c r="U4" t="str">
        <f>VLOOKUP($C4,Sheet2!$C:$U,11,FALSE)</f>
        <v>NA</v>
      </c>
      <c r="V4" t="str">
        <f>VLOOKUP($C4,Sheet2!$C:$U,12,FALSE)</f>
        <v>NA</v>
      </c>
      <c r="W4" t="str">
        <f>VLOOKUP($C4,Sheet2!$C:$U,13,FALSE)</f>
        <v>NA</v>
      </c>
      <c r="X4" t="str">
        <f>VLOOKUP($C4,Sheet2!$C:$U,14,FALSE)</f>
        <v>NA</v>
      </c>
      <c r="Y4" t="str">
        <f>VLOOKUP($C4,Sheet2!$C:$U,15,FALSE)</f>
        <v>NA</v>
      </c>
      <c r="Z4" t="str">
        <f>VLOOKUP($C4,Sheet2!$C:$U,16,FALSE)</f>
        <v>NA</v>
      </c>
      <c r="AA4" t="str">
        <f>VLOOKUP($C4,Sheet2!$C:$U,17,FALSE)</f>
        <v>NA</v>
      </c>
      <c r="AB4" t="str">
        <f>VLOOKUP($C4,Sheet2!$C:$U,18,FALSE)</f>
        <v>NA</v>
      </c>
      <c r="AC4" t="s">
        <v>41</v>
      </c>
    </row>
    <row r="5" spans="1:29" x14ac:dyDescent="0.25">
      <c r="A5" t="s">
        <v>46</v>
      </c>
      <c r="B5" t="s">
        <v>47</v>
      </c>
      <c r="C5" t="s">
        <v>48</v>
      </c>
      <c r="D5">
        <v>2021</v>
      </c>
      <c r="E5">
        <v>23</v>
      </c>
      <c r="F5" t="s">
        <v>49</v>
      </c>
      <c r="G5" t="s">
        <v>33</v>
      </c>
      <c r="H5" t="s">
        <v>33</v>
      </c>
      <c r="I5" t="s">
        <v>33</v>
      </c>
      <c r="J5" t="s">
        <v>33</v>
      </c>
      <c r="K5" t="s">
        <v>33</v>
      </c>
      <c r="L5" t="s">
        <v>33</v>
      </c>
      <c r="M5" t="s">
        <v>33</v>
      </c>
      <c r="N5" t="str">
        <f>VLOOKUP($C5,Sheet2!$C:$U,4,FALSE)</f>
        <v>N/A</v>
      </c>
      <c r="O5" t="str">
        <f>VLOOKUP($C5,Sheet2!$C:$U,5,FALSE)</f>
        <v>NA</v>
      </c>
      <c r="P5" t="str">
        <f>VLOOKUP($C5,Sheet2!$C:$U,6,FALSE)</f>
        <v>NA</v>
      </c>
      <c r="Q5" t="str">
        <f>VLOOKUP($C5,Sheet2!$C:$U,7,FALSE)</f>
        <v>NA</v>
      </c>
      <c r="R5" t="str">
        <f>VLOOKUP($C5,Sheet2!$C:$U,8,FALSE)</f>
        <v>NA</v>
      </c>
      <c r="S5" t="str">
        <f>VLOOKUP($C5,Sheet2!$C:$U,9,FALSE)</f>
        <v>NA</v>
      </c>
      <c r="T5" t="str">
        <f>VLOOKUP($C5,Sheet2!$C:$U,10,FALSE)</f>
        <v>NA</v>
      </c>
      <c r="U5" t="str">
        <f>VLOOKUP($C5,Sheet2!$C:$U,11,FALSE)</f>
        <v>NA</v>
      </c>
      <c r="V5" t="str">
        <f>VLOOKUP($C5,Sheet2!$C:$U,12,FALSE)</f>
        <v>NA</v>
      </c>
      <c r="W5" t="str">
        <f>VLOOKUP($C5,Sheet2!$C:$U,13,FALSE)</f>
        <v>NA</v>
      </c>
      <c r="X5" t="str">
        <f>VLOOKUP($C5,Sheet2!$C:$U,14,FALSE)</f>
        <v>NA</v>
      </c>
      <c r="Y5" t="str">
        <f>VLOOKUP($C5,Sheet2!$C:$U,15,FALSE)</f>
        <v>NA</v>
      </c>
      <c r="Z5" t="str">
        <f>VLOOKUP($C5,Sheet2!$C:$U,16,FALSE)</f>
        <v>NA</v>
      </c>
      <c r="AA5" t="str">
        <f>VLOOKUP($C5,Sheet2!$C:$U,17,FALSE)</f>
        <v>NA</v>
      </c>
      <c r="AB5" t="str">
        <f>VLOOKUP($C5,Sheet2!$C:$U,18,FALSE)</f>
        <v>NA</v>
      </c>
      <c r="AC5" t="s">
        <v>41</v>
      </c>
    </row>
    <row r="6" spans="1:29" x14ac:dyDescent="0.25">
      <c r="A6" t="s">
        <v>50</v>
      </c>
      <c r="B6" t="s">
        <v>51</v>
      </c>
      <c r="C6" t="s">
        <v>52</v>
      </c>
      <c r="D6">
        <v>2021</v>
      </c>
      <c r="E6">
        <v>11</v>
      </c>
      <c r="F6" t="s">
        <v>53</v>
      </c>
      <c r="G6" t="s">
        <v>33</v>
      </c>
      <c r="H6" t="s">
        <v>33</v>
      </c>
      <c r="I6" t="s">
        <v>33</v>
      </c>
      <c r="J6" t="s">
        <v>33</v>
      </c>
      <c r="K6" t="s">
        <v>33</v>
      </c>
      <c r="L6" t="s">
        <v>33</v>
      </c>
      <c r="M6" t="s">
        <v>33</v>
      </c>
      <c r="N6" t="s">
        <v>34</v>
      </c>
      <c r="O6" t="s">
        <v>54</v>
      </c>
      <c r="P6" t="s">
        <v>33</v>
      </c>
      <c r="Q6" t="s">
        <v>33</v>
      </c>
      <c r="R6" t="s">
        <v>33</v>
      </c>
      <c r="S6" t="s">
        <v>33</v>
      </c>
      <c r="T6" t="s">
        <v>33</v>
      </c>
      <c r="U6" t="s">
        <v>33</v>
      </c>
      <c r="V6" t="s">
        <v>33</v>
      </c>
      <c r="W6" t="s">
        <v>33</v>
      </c>
      <c r="X6" t="s">
        <v>33</v>
      </c>
      <c r="Y6" t="s">
        <v>33</v>
      </c>
      <c r="Z6" t="s">
        <v>33</v>
      </c>
      <c r="AA6" t="s">
        <v>33</v>
      </c>
      <c r="AB6" t="s">
        <v>33</v>
      </c>
      <c r="AC6" t="s">
        <v>36</v>
      </c>
    </row>
    <row r="7" spans="1:29" x14ac:dyDescent="0.25">
      <c r="A7" t="s">
        <v>55</v>
      </c>
      <c r="B7" t="s">
        <v>56</v>
      </c>
      <c r="C7" t="s">
        <v>57</v>
      </c>
      <c r="D7">
        <v>2022</v>
      </c>
      <c r="E7">
        <v>6</v>
      </c>
      <c r="F7" t="s">
        <v>58</v>
      </c>
      <c r="G7" t="s">
        <v>33</v>
      </c>
      <c r="H7" t="s">
        <v>33</v>
      </c>
      <c r="I7" t="s">
        <v>33</v>
      </c>
      <c r="J7" t="s">
        <v>33</v>
      </c>
      <c r="K7" t="s">
        <v>33</v>
      </c>
      <c r="L7" t="s">
        <v>33</v>
      </c>
      <c r="M7" t="s">
        <v>33</v>
      </c>
      <c r="N7" t="str">
        <f>VLOOKUP($C7,Sheet2!$C:$U,4,FALSE)</f>
        <v>N/A</v>
      </c>
      <c r="O7" t="str">
        <f>VLOOKUP($C7,Sheet2!$C:$U,5,FALSE)</f>
        <v>NA</v>
      </c>
      <c r="P7" t="str">
        <f>VLOOKUP($C7,Sheet2!$C:$U,6,FALSE)</f>
        <v>NA</v>
      </c>
      <c r="Q7" t="str">
        <f>VLOOKUP($C7,Sheet2!$C:$U,7,FALSE)</f>
        <v>NA</v>
      </c>
      <c r="R7" t="str">
        <f>VLOOKUP($C7,Sheet2!$C:$U,8,FALSE)</f>
        <v>NA</v>
      </c>
      <c r="S7" t="str">
        <f>VLOOKUP($C7,Sheet2!$C:$U,9,FALSE)</f>
        <v>NA</v>
      </c>
      <c r="T7" t="str">
        <f>VLOOKUP($C7,Sheet2!$C:$U,10,FALSE)</f>
        <v>NA</v>
      </c>
      <c r="U7" t="str">
        <f>VLOOKUP($C7,Sheet2!$C:$U,11,FALSE)</f>
        <v>NA</v>
      </c>
      <c r="V7" t="str">
        <f>VLOOKUP($C7,Sheet2!$C:$U,12,FALSE)</f>
        <v>NA</v>
      </c>
      <c r="W7" t="str">
        <f>VLOOKUP($C7,Sheet2!$C:$U,13,FALSE)</f>
        <v>NA</v>
      </c>
      <c r="X7" t="str">
        <f>VLOOKUP($C7,Sheet2!$C:$U,14,FALSE)</f>
        <v>NA</v>
      </c>
      <c r="Y7" t="str">
        <f>VLOOKUP($C7,Sheet2!$C:$U,15,FALSE)</f>
        <v>NA</v>
      </c>
      <c r="Z7" t="str">
        <f>VLOOKUP($C7,Sheet2!$C:$U,16,FALSE)</f>
        <v>NA</v>
      </c>
      <c r="AA7" t="str">
        <f>VLOOKUP($C7,Sheet2!$C:$U,17,FALSE)</f>
        <v>NA</v>
      </c>
      <c r="AB7" t="str">
        <f>VLOOKUP($C7,Sheet2!$C:$U,18,FALSE)</f>
        <v>NA</v>
      </c>
      <c r="AC7" t="s">
        <v>41</v>
      </c>
    </row>
    <row r="8" spans="1:29" x14ac:dyDescent="0.25">
      <c r="A8" t="s">
        <v>59</v>
      </c>
      <c r="B8" t="s">
        <v>60</v>
      </c>
      <c r="C8" t="s">
        <v>61</v>
      </c>
      <c r="D8">
        <v>2021</v>
      </c>
      <c r="E8">
        <v>16</v>
      </c>
      <c r="F8" t="s">
        <v>62</v>
      </c>
      <c r="G8" t="s">
        <v>33</v>
      </c>
      <c r="H8" t="s">
        <v>33</v>
      </c>
      <c r="I8" t="s">
        <v>33</v>
      </c>
      <c r="J8" t="s">
        <v>33</v>
      </c>
      <c r="K8" t="s">
        <v>33</v>
      </c>
      <c r="L8" t="s">
        <v>33</v>
      </c>
      <c r="M8" t="s">
        <v>33</v>
      </c>
      <c r="N8" t="str">
        <f>VLOOKUP($C8,Sheet2!$C:$U,4,FALSE)</f>
        <v>N/A</v>
      </c>
      <c r="O8" t="str">
        <f>VLOOKUP($C8,Sheet2!$C:$U,5,FALSE)</f>
        <v>NA</v>
      </c>
      <c r="P8" t="str">
        <f>VLOOKUP($C8,Sheet2!$C:$U,6,FALSE)</f>
        <v>NA</v>
      </c>
      <c r="Q8" t="str">
        <f>VLOOKUP($C8,Sheet2!$C:$U,7,FALSE)</f>
        <v>NA</v>
      </c>
      <c r="R8" t="str">
        <f>VLOOKUP($C8,Sheet2!$C:$U,8,FALSE)</f>
        <v>NA</v>
      </c>
      <c r="S8" t="str">
        <f>VLOOKUP($C8,Sheet2!$C:$U,9,FALSE)</f>
        <v>NA</v>
      </c>
      <c r="T8" t="str">
        <f>VLOOKUP($C8,Sheet2!$C:$U,10,FALSE)</f>
        <v>NA</v>
      </c>
      <c r="U8" t="str">
        <f>VLOOKUP($C8,Sheet2!$C:$U,11,FALSE)</f>
        <v>NA</v>
      </c>
      <c r="V8" t="str">
        <f>VLOOKUP($C8,Sheet2!$C:$U,12,FALSE)</f>
        <v>NA</v>
      </c>
      <c r="W8" t="str">
        <f>VLOOKUP($C8,Sheet2!$C:$U,13,FALSE)</f>
        <v>NA</v>
      </c>
      <c r="X8" t="str">
        <f>VLOOKUP($C8,Sheet2!$C:$U,14,FALSE)</f>
        <v>NA</v>
      </c>
      <c r="Y8" t="str">
        <f>VLOOKUP($C8,Sheet2!$C:$U,15,FALSE)</f>
        <v>NA</v>
      </c>
      <c r="Z8" t="str">
        <f>VLOOKUP($C8,Sheet2!$C:$U,16,FALSE)</f>
        <v>NA</v>
      </c>
      <c r="AA8" t="str">
        <f>VLOOKUP($C8,Sheet2!$C:$U,17,FALSE)</f>
        <v>NA</v>
      </c>
      <c r="AB8" t="str">
        <f>VLOOKUP($C8,Sheet2!$C:$U,18,FALSE)</f>
        <v>NA</v>
      </c>
      <c r="AC8" t="s">
        <v>41</v>
      </c>
    </row>
    <row r="9" spans="1:29" x14ac:dyDescent="0.25">
      <c r="A9" t="s">
        <v>63</v>
      </c>
      <c r="B9" t="s">
        <v>64</v>
      </c>
      <c r="C9" t="s">
        <v>65</v>
      </c>
      <c r="D9">
        <v>2021</v>
      </c>
      <c r="E9">
        <v>13</v>
      </c>
      <c r="F9" t="s">
        <v>66</v>
      </c>
      <c r="G9" t="s">
        <v>33</v>
      </c>
      <c r="H9" t="s">
        <v>33</v>
      </c>
      <c r="I9" t="s">
        <v>33</v>
      </c>
      <c r="J9" t="s">
        <v>33</v>
      </c>
      <c r="K9" t="s">
        <v>33</v>
      </c>
      <c r="L9" t="s">
        <v>33</v>
      </c>
      <c r="M9" t="s">
        <v>33</v>
      </c>
      <c r="N9" t="s">
        <v>34</v>
      </c>
      <c r="O9" t="s">
        <v>67</v>
      </c>
      <c r="P9" t="s">
        <v>33</v>
      </c>
      <c r="Q9" t="s">
        <v>33</v>
      </c>
      <c r="R9" t="s">
        <v>33</v>
      </c>
      <c r="S9" t="s">
        <v>33</v>
      </c>
      <c r="T9" t="s">
        <v>33</v>
      </c>
      <c r="U9" t="s">
        <v>33</v>
      </c>
      <c r="V9" t="s">
        <v>33</v>
      </c>
      <c r="W9" t="s">
        <v>33</v>
      </c>
      <c r="X9" t="s">
        <v>33</v>
      </c>
      <c r="Y9" t="s">
        <v>33</v>
      </c>
      <c r="Z9" t="s">
        <v>33</v>
      </c>
      <c r="AA9" t="s">
        <v>33</v>
      </c>
      <c r="AB9" t="s">
        <v>33</v>
      </c>
      <c r="AC9" t="s">
        <v>36</v>
      </c>
    </row>
    <row r="10" spans="1:29" x14ac:dyDescent="0.25">
      <c r="A10" t="s">
        <v>68</v>
      </c>
      <c r="B10" t="s">
        <v>69</v>
      </c>
      <c r="C10" t="s">
        <v>70</v>
      </c>
      <c r="D10">
        <v>2021</v>
      </c>
      <c r="E10">
        <v>13</v>
      </c>
      <c r="F10" t="s">
        <v>71</v>
      </c>
      <c r="G10" t="s">
        <v>33</v>
      </c>
      <c r="H10" t="s">
        <v>33</v>
      </c>
      <c r="I10" t="s">
        <v>33</v>
      </c>
      <c r="J10" t="s">
        <v>33</v>
      </c>
      <c r="K10" t="s">
        <v>33</v>
      </c>
      <c r="L10" t="s">
        <v>33</v>
      </c>
      <c r="M10" t="s">
        <v>33</v>
      </c>
      <c r="N10" t="s">
        <v>34</v>
      </c>
      <c r="O10" t="s">
        <v>72</v>
      </c>
      <c r="P10" t="s">
        <v>33</v>
      </c>
      <c r="Q10" t="s">
        <v>33</v>
      </c>
      <c r="R10" t="s">
        <v>33</v>
      </c>
      <c r="S10" t="s">
        <v>33</v>
      </c>
      <c r="T10" t="s">
        <v>33</v>
      </c>
      <c r="U10" t="s">
        <v>33</v>
      </c>
      <c r="V10" t="s">
        <v>33</v>
      </c>
      <c r="W10" t="s">
        <v>33</v>
      </c>
      <c r="X10" t="s">
        <v>33</v>
      </c>
      <c r="Y10" t="s">
        <v>33</v>
      </c>
      <c r="Z10" t="s">
        <v>33</v>
      </c>
      <c r="AA10" t="s">
        <v>33</v>
      </c>
      <c r="AB10" t="s">
        <v>33</v>
      </c>
      <c r="AC10" t="s">
        <v>36</v>
      </c>
    </row>
    <row r="11" spans="1:29" x14ac:dyDescent="0.25">
      <c r="A11" t="s">
        <v>73</v>
      </c>
      <c r="B11" t="s">
        <v>74</v>
      </c>
      <c r="C11" t="s">
        <v>75</v>
      </c>
      <c r="D11">
        <v>2021</v>
      </c>
      <c r="E11">
        <v>20</v>
      </c>
      <c r="F11" t="s">
        <v>76</v>
      </c>
      <c r="G11" t="s">
        <v>33</v>
      </c>
      <c r="H11" t="s">
        <v>33</v>
      </c>
      <c r="I11" t="s">
        <v>33</v>
      </c>
      <c r="J11" t="s">
        <v>33</v>
      </c>
      <c r="K11" t="s">
        <v>33</v>
      </c>
      <c r="L11" t="s">
        <v>33</v>
      </c>
      <c r="M11" t="s">
        <v>33</v>
      </c>
      <c r="N11" t="s">
        <v>77</v>
      </c>
      <c r="P11" t="s">
        <v>33</v>
      </c>
      <c r="Q11" t="s">
        <v>170</v>
      </c>
      <c r="R11" t="s">
        <v>33</v>
      </c>
      <c r="S11" t="s">
        <v>79</v>
      </c>
      <c r="T11" t="s">
        <v>3719</v>
      </c>
      <c r="U11" t="s">
        <v>79</v>
      </c>
      <c r="V11" t="s">
        <v>79</v>
      </c>
      <c r="W11" t="s">
        <v>79</v>
      </c>
      <c r="X11" t="s">
        <v>79</v>
      </c>
      <c r="Y11" t="s">
        <v>79</v>
      </c>
      <c r="Z11" t="s">
        <v>80</v>
      </c>
      <c r="AA11" t="s">
        <v>81</v>
      </c>
      <c r="AB11" t="s">
        <v>33</v>
      </c>
      <c r="AC11" t="s">
        <v>36</v>
      </c>
    </row>
    <row r="12" spans="1:29" x14ac:dyDescent="0.25">
      <c r="A12" t="s">
        <v>82</v>
      </c>
      <c r="B12" t="s">
        <v>83</v>
      </c>
      <c r="C12" t="s">
        <v>84</v>
      </c>
      <c r="D12">
        <v>2021</v>
      </c>
      <c r="E12">
        <v>14</v>
      </c>
      <c r="F12" t="s">
        <v>85</v>
      </c>
      <c r="G12" t="s">
        <v>33</v>
      </c>
      <c r="H12" t="s">
        <v>33</v>
      </c>
      <c r="I12" t="s">
        <v>33</v>
      </c>
      <c r="J12" t="s">
        <v>33</v>
      </c>
      <c r="K12" t="s">
        <v>33</v>
      </c>
      <c r="L12" t="s">
        <v>33</v>
      </c>
      <c r="M12" t="s">
        <v>33</v>
      </c>
      <c r="N12" t="s">
        <v>34</v>
      </c>
      <c r="O12" t="s">
        <v>86</v>
      </c>
      <c r="P12" t="s">
        <v>33</v>
      </c>
      <c r="Q12" t="s">
        <v>33</v>
      </c>
      <c r="R12" t="s">
        <v>33</v>
      </c>
      <c r="S12" t="s">
        <v>33</v>
      </c>
      <c r="T12" t="s">
        <v>33</v>
      </c>
      <c r="U12" t="s">
        <v>33</v>
      </c>
      <c r="V12" t="s">
        <v>33</v>
      </c>
      <c r="W12" t="s">
        <v>33</v>
      </c>
      <c r="X12" t="s">
        <v>33</v>
      </c>
      <c r="Y12" t="s">
        <v>33</v>
      </c>
      <c r="Z12" t="s">
        <v>33</v>
      </c>
      <c r="AA12" t="s">
        <v>33</v>
      </c>
      <c r="AB12" t="s">
        <v>33</v>
      </c>
      <c r="AC12" t="s">
        <v>36</v>
      </c>
    </row>
    <row r="13" spans="1:29" x14ac:dyDescent="0.25">
      <c r="A13" t="s">
        <v>87</v>
      </c>
      <c r="B13" t="s">
        <v>88</v>
      </c>
      <c r="C13" t="s">
        <v>89</v>
      </c>
      <c r="D13">
        <v>2021</v>
      </c>
      <c r="E13">
        <v>27</v>
      </c>
      <c r="F13" t="s">
        <v>90</v>
      </c>
      <c r="G13" t="s">
        <v>33</v>
      </c>
      <c r="H13" t="s">
        <v>33</v>
      </c>
      <c r="I13" t="s">
        <v>33</v>
      </c>
      <c r="J13" t="s">
        <v>33</v>
      </c>
      <c r="K13" t="s">
        <v>33</v>
      </c>
      <c r="L13" t="s">
        <v>33</v>
      </c>
      <c r="M13" t="s">
        <v>33</v>
      </c>
      <c r="N13" t="str">
        <f>VLOOKUP($C13,Sheet2!$C:$U,4,FALSE)</f>
        <v>N/A</v>
      </c>
      <c r="O13" t="str">
        <f>VLOOKUP($C13,Sheet2!$C:$U,5,FALSE)</f>
        <v>NA</v>
      </c>
      <c r="P13" t="str">
        <f>VLOOKUP($C13,Sheet2!$C:$U,6,FALSE)</f>
        <v>NA</v>
      </c>
      <c r="Q13" t="str">
        <f>VLOOKUP($C13,Sheet2!$C:$U,7,FALSE)</f>
        <v>NA</v>
      </c>
      <c r="R13" t="str">
        <f>VLOOKUP($C13,Sheet2!$C:$U,8,FALSE)</f>
        <v>NA</v>
      </c>
      <c r="S13" t="str">
        <f>VLOOKUP($C13,Sheet2!$C:$U,9,FALSE)</f>
        <v>NA</v>
      </c>
      <c r="T13" t="str">
        <f>VLOOKUP($C13,Sheet2!$C:$U,10,FALSE)</f>
        <v>NA</v>
      </c>
      <c r="U13" t="str">
        <f>VLOOKUP($C13,Sheet2!$C:$U,11,FALSE)</f>
        <v>NA</v>
      </c>
      <c r="V13" t="str">
        <f>VLOOKUP($C13,Sheet2!$C:$U,12,FALSE)</f>
        <v>NA</v>
      </c>
      <c r="W13" t="str">
        <f>VLOOKUP($C13,Sheet2!$C:$U,13,FALSE)</f>
        <v>NA</v>
      </c>
      <c r="X13" t="str">
        <f>VLOOKUP($C13,Sheet2!$C:$U,14,FALSE)</f>
        <v>NA</v>
      </c>
      <c r="Y13" t="str">
        <f>VLOOKUP($C13,Sheet2!$C:$U,15,FALSE)</f>
        <v>NA</v>
      </c>
      <c r="Z13" t="str">
        <f>VLOOKUP($C13,Sheet2!$C:$U,16,FALSE)</f>
        <v>NA</v>
      </c>
      <c r="AA13" t="str">
        <f>VLOOKUP($C13,Sheet2!$C:$U,17,FALSE)</f>
        <v>NA</v>
      </c>
      <c r="AB13" t="str">
        <f>VLOOKUP($C13,Sheet2!$C:$U,18,FALSE)</f>
        <v>NA</v>
      </c>
      <c r="AC13" t="s">
        <v>41</v>
      </c>
    </row>
    <row r="14" spans="1:29" x14ac:dyDescent="0.25">
      <c r="A14" t="s">
        <v>91</v>
      </c>
      <c r="B14" t="s">
        <v>92</v>
      </c>
      <c r="C14" t="s">
        <v>93</v>
      </c>
      <c r="D14">
        <v>2021</v>
      </c>
      <c r="E14">
        <v>8</v>
      </c>
      <c r="F14" t="s">
        <v>94</v>
      </c>
      <c r="G14" t="s">
        <v>33</v>
      </c>
      <c r="H14" t="s">
        <v>33</v>
      </c>
      <c r="I14" t="s">
        <v>33</v>
      </c>
      <c r="J14" t="s">
        <v>33</v>
      </c>
      <c r="K14" t="s">
        <v>33</v>
      </c>
      <c r="L14" t="s">
        <v>33</v>
      </c>
      <c r="M14" t="s">
        <v>33</v>
      </c>
      <c r="N14" t="str">
        <f>VLOOKUP($C14,Sheet2!$C:$U,4,FALSE)</f>
        <v>N/A</v>
      </c>
      <c r="O14" t="str">
        <f>VLOOKUP($C14,Sheet2!$C:$U,5,FALSE)</f>
        <v>NA</v>
      </c>
      <c r="P14" t="str">
        <f>VLOOKUP($C14,Sheet2!$C:$U,6,FALSE)</f>
        <v>NA</v>
      </c>
      <c r="Q14" t="str">
        <f>VLOOKUP($C14,Sheet2!$C:$U,7,FALSE)</f>
        <v>NA</v>
      </c>
      <c r="R14" t="str">
        <f>VLOOKUP($C14,Sheet2!$C:$U,8,FALSE)</f>
        <v>NA</v>
      </c>
      <c r="S14" t="str">
        <f>VLOOKUP($C14,Sheet2!$C:$U,9,FALSE)</f>
        <v>NA</v>
      </c>
      <c r="T14" t="str">
        <f>VLOOKUP($C14,Sheet2!$C:$U,10,FALSE)</f>
        <v>NA</v>
      </c>
      <c r="U14" t="str">
        <f>VLOOKUP($C14,Sheet2!$C:$U,11,FALSE)</f>
        <v>NA</v>
      </c>
      <c r="V14" t="str">
        <f>VLOOKUP($C14,Sheet2!$C:$U,12,FALSE)</f>
        <v>NA</v>
      </c>
      <c r="W14" t="str">
        <f>VLOOKUP($C14,Sheet2!$C:$U,13,FALSE)</f>
        <v>NA</v>
      </c>
      <c r="X14" t="str">
        <f>VLOOKUP($C14,Sheet2!$C:$U,14,FALSE)</f>
        <v>NA</v>
      </c>
      <c r="Y14" t="str">
        <f>VLOOKUP($C14,Sheet2!$C:$U,15,FALSE)</f>
        <v>NA</v>
      </c>
      <c r="Z14" t="str">
        <f>VLOOKUP($C14,Sheet2!$C:$U,16,FALSE)</f>
        <v>NA</v>
      </c>
      <c r="AA14" t="str">
        <f>VLOOKUP($C14,Sheet2!$C:$U,17,FALSE)</f>
        <v>NA</v>
      </c>
      <c r="AB14" t="str">
        <f>VLOOKUP($C14,Sheet2!$C:$U,18,FALSE)</f>
        <v>NA</v>
      </c>
      <c r="AC14" t="s">
        <v>41</v>
      </c>
    </row>
    <row r="15" spans="1:29" x14ac:dyDescent="0.25">
      <c r="A15" t="s">
        <v>95</v>
      </c>
      <c r="B15" t="s">
        <v>96</v>
      </c>
      <c r="C15" t="s">
        <v>97</v>
      </c>
      <c r="D15">
        <v>2021</v>
      </c>
      <c r="E15">
        <v>9</v>
      </c>
      <c r="F15" t="s">
        <v>98</v>
      </c>
      <c r="G15" t="s">
        <v>33</v>
      </c>
      <c r="H15" t="s">
        <v>33</v>
      </c>
      <c r="I15" t="s">
        <v>33</v>
      </c>
      <c r="J15" t="s">
        <v>33</v>
      </c>
      <c r="K15" t="s">
        <v>33</v>
      </c>
      <c r="L15" t="s">
        <v>33</v>
      </c>
      <c r="M15" t="s">
        <v>33</v>
      </c>
      <c r="N15" t="str">
        <f>VLOOKUP($C15,Sheet2!$C:$U,4,FALSE)</f>
        <v>Temperature impacts on hospital admissions in Australia</v>
      </c>
      <c r="O15" t="str">
        <f>VLOOKUP($C15,Sheet2!$C:$U,5,FALSE)</f>
        <v>The risk of hospital admissions, LoS, and costs increases as temperature increases</v>
      </c>
      <c r="P15" t="str">
        <f>VLOOKUP($C15,Sheet2!$C:$U,6,FALSE)</f>
        <v>NA</v>
      </c>
      <c r="Q15" t="s">
        <v>170</v>
      </c>
      <c r="R15" t="str">
        <f>VLOOKUP($C15,Sheet2!$C:$U,8,FALSE)</f>
        <v>heat</v>
      </c>
      <c r="S15" t="str">
        <f>VLOOKUP($C15,Sheet2!$C:$U,9,FALSE)</f>
        <v>Exposure</v>
      </c>
      <c r="T15" t="str">
        <f>VLOOKUP($C15,Sheet2!$C:$U,10,FALSE)</f>
        <v>hospital admissions, economic</v>
      </c>
      <c r="U15" t="str">
        <f>VLOOKUP($C15,Sheet2!$C:$U,11,FALSE)</f>
        <v>NA</v>
      </c>
      <c r="V15" t="str">
        <f>VLOOKUP($C15,Sheet2!$C:$U,12,FALSE)</f>
        <v>NA</v>
      </c>
      <c r="W15" t="str">
        <f>VLOOKUP($C15,Sheet2!$C:$U,13,FALSE)</f>
        <v>NA</v>
      </c>
      <c r="X15" t="str">
        <f>VLOOKUP($C15,Sheet2!$C:$U,14,FALSE)</f>
        <v>2040-2045, 2060-2065</v>
      </c>
      <c r="Y15" t="str">
        <f>VLOOKUP($C15,Sheet2!$C:$U,15,FALSE)</f>
        <v>2010 - 2015</v>
      </c>
      <c r="Z15" t="str">
        <f>VLOOKUP($C15,Sheet2!$C:$U,16,FALSE)</f>
        <v>South Australia</v>
      </c>
      <c r="AA15" t="str">
        <f>VLOOKUP($C15,Sheet2!$C:$U,17,FALSE)</f>
        <v>No</v>
      </c>
      <c r="AB15" t="str">
        <f>VLOOKUP($C15,Sheet2!$C:$U,18,FALSE)</f>
        <v>NA</v>
      </c>
      <c r="AC15" t="s">
        <v>41</v>
      </c>
    </row>
    <row r="16" spans="1:29" x14ac:dyDescent="0.25">
      <c r="A16" t="s">
        <v>99</v>
      </c>
      <c r="B16" t="s">
        <v>100</v>
      </c>
      <c r="C16" t="s">
        <v>101</v>
      </c>
      <c r="D16">
        <v>2021</v>
      </c>
      <c r="E16">
        <v>8</v>
      </c>
      <c r="F16" t="s">
        <v>102</v>
      </c>
      <c r="G16" t="s">
        <v>33</v>
      </c>
      <c r="H16" t="s">
        <v>33</v>
      </c>
      <c r="I16" t="s">
        <v>33</v>
      </c>
      <c r="J16" t="s">
        <v>33</v>
      </c>
      <c r="K16" t="s">
        <v>33</v>
      </c>
      <c r="L16" t="s">
        <v>33</v>
      </c>
      <c r="M16" t="s">
        <v>33</v>
      </c>
      <c r="N16" t="s">
        <v>103</v>
      </c>
      <c r="P16" t="s">
        <v>33</v>
      </c>
      <c r="Q16" t="s">
        <v>170</v>
      </c>
      <c r="R16" t="s">
        <v>104</v>
      </c>
      <c r="S16" t="s">
        <v>105</v>
      </c>
      <c r="T16" t="s">
        <v>106</v>
      </c>
      <c r="U16" t="s">
        <v>79</v>
      </c>
      <c r="V16" t="s">
        <v>79</v>
      </c>
      <c r="W16" t="s">
        <v>79</v>
      </c>
      <c r="X16" t="s">
        <v>79</v>
      </c>
      <c r="Y16" t="s">
        <v>107</v>
      </c>
      <c r="Z16" t="s">
        <v>108</v>
      </c>
      <c r="AA16" t="s">
        <v>79</v>
      </c>
      <c r="AB16" t="s">
        <v>33</v>
      </c>
      <c r="AC16" t="s">
        <v>36</v>
      </c>
    </row>
    <row r="17" spans="1:29" x14ac:dyDescent="0.25">
      <c r="A17" t="s">
        <v>109</v>
      </c>
      <c r="B17" t="s">
        <v>110</v>
      </c>
      <c r="C17" t="s">
        <v>111</v>
      </c>
      <c r="D17">
        <v>2021</v>
      </c>
      <c r="E17">
        <v>8</v>
      </c>
      <c r="F17" t="s">
        <v>112</v>
      </c>
      <c r="G17" t="s">
        <v>33</v>
      </c>
      <c r="H17" t="s">
        <v>33</v>
      </c>
      <c r="I17" t="s">
        <v>33</v>
      </c>
      <c r="J17" t="s">
        <v>33</v>
      </c>
      <c r="K17" t="s">
        <v>33</v>
      </c>
      <c r="L17" t="s">
        <v>33</v>
      </c>
      <c r="M17" t="s">
        <v>33</v>
      </c>
      <c r="N17" t="s">
        <v>34</v>
      </c>
      <c r="O17" t="s">
        <v>113</v>
      </c>
      <c r="P17" t="s">
        <v>33</v>
      </c>
      <c r="Q17" t="s">
        <v>33</v>
      </c>
      <c r="R17" t="s">
        <v>33</v>
      </c>
      <c r="S17" t="s">
        <v>33</v>
      </c>
      <c r="T17" t="s">
        <v>33</v>
      </c>
      <c r="U17" t="s">
        <v>33</v>
      </c>
      <c r="V17" t="s">
        <v>33</v>
      </c>
      <c r="W17" t="s">
        <v>33</v>
      </c>
      <c r="X17" t="s">
        <v>33</v>
      </c>
      <c r="Y17" t="s">
        <v>33</v>
      </c>
      <c r="Z17" t="s">
        <v>33</v>
      </c>
      <c r="AA17" t="s">
        <v>33</v>
      </c>
      <c r="AB17" t="s">
        <v>33</v>
      </c>
      <c r="AC17" t="s">
        <v>36</v>
      </c>
    </row>
    <row r="18" spans="1:29" x14ac:dyDescent="0.25">
      <c r="A18" t="s">
        <v>114</v>
      </c>
      <c r="B18" t="s">
        <v>115</v>
      </c>
      <c r="C18" t="s">
        <v>116</v>
      </c>
      <c r="D18">
        <v>2020</v>
      </c>
      <c r="E18">
        <v>19</v>
      </c>
      <c r="F18" t="s">
        <v>117</v>
      </c>
      <c r="G18" t="s">
        <v>33</v>
      </c>
      <c r="H18" t="s">
        <v>33</v>
      </c>
      <c r="I18" t="s">
        <v>33</v>
      </c>
      <c r="J18" t="s">
        <v>33</v>
      </c>
      <c r="K18" t="s">
        <v>33</v>
      </c>
      <c r="L18" t="s">
        <v>33</v>
      </c>
      <c r="M18" t="s">
        <v>33</v>
      </c>
      <c r="N18" t="str">
        <f>VLOOKUP($C18,Sheet2!$C:$U,4,FALSE)</f>
        <v>N/A</v>
      </c>
      <c r="O18" t="str">
        <f>VLOOKUP($C18,Sheet2!$C:$U,5,FALSE)</f>
        <v>NA</v>
      </c>
      <c r="P18" t="str">
        <f>VLOOKUP($C18,Sheet2!$C:$U,6,FALSE)</f>
        <v>NA</v>
      </c>
      <c r="Q18" t="str">
        <f>VLOOKUP($C18,Sheet2!$C:$U,7,FALSE)</f>
        <v>NA</v>
      </c>
      <c r="R18" t="str">
        <f>VLOOKUP($C18,Sheet2!$C:$U,8,FALSE)</f>
        <v>NA</v>
      </c>
      <c r="S18" t="str">
        <f>VLOOKUP($C18,Sheet2!$C:$U,9,FALSE)</f>
        <v>NA</v>
      </c>
      <c r="T18" t="str">
        <f>VLOOKUP($C18,Sheet2!$C:$U,10,FALSE)</f>
        <v>NA</v>
      </c>
      <c r="U18" t="str">
        <f>VLOOKUP($C18,Sheet2!$C:$U,11,FALSE)</f>
        <v>NA</v>
      </c>
      <c r="V18" t="str">
        <f>VLOOKUP($C18,Sheet2!$C:$U,12,FALSE)</f>
        <v>NA</v>
      </c>
      <c r="W18" t="str">
        <f>VLOOKUP($C18,Sheet2!$C:$U,13,FALSE)</f>
        <v>NA</v>
      </c>
      <c r="X18" t="str">
        <f>VLOOKUP($C18,Sheet2!$C:$U,14,FALSE)</f>
        <v>NA</v>
      </c>
      <c r="Y18" t="str">
        <f>VLOOKUP($C18,Sheet2!$C:$U,15,FALSE)</f>
        <v>NA</v>
      </c>
      <c r="Z18" t="str">
        <f>VLOOKUP($C18,Sheet2!$C:$U,16,FALSE)</f>
        <v>NA</v>
      </c>
      <c r="AA18" t="str">
        <f>VLOOKUP($C18,Sheet2!$C:$U,17,FALSE)</f>
        <v>NA</v>
      </c>
      <c r="AB18" t="str">
        <f>VLOOKUP($C18,Sheet2!$C:$U,18,FALSE)</f>
        <v>NA</v>
      </c>
      <c r="AC18" t="s">
        <v>41</v>
      </c>
    </row>
    <row r="19" spans="1:29" x14ac:dyDescent="0.25">
      <c r="A19" t="s">
        <v>118</v>
      </c>
      <c r="B19" t="s">
        <v>119</v>
      </c>
      <c r="C19" t="s">
        <v>120</v>
      </c>
      <c r="D19">
        <v>2020</v>
      </c>
      <c r="E19">
        <v>16</v>
      </c>
      <c r="F19" t="s">
        <v>121</v>
      </c>
      <c r="G19" t="s">
        <v>33</v>
      </c>
      <c r="H19" t="s">
        <v>33</v>
      </c>
      <c r="I19" t="s">
        <v>33</v>
      </c>
      <c r="J19" t="s">
        <v>33</v>
      </c>
      <c r="K19" t="s">
        <v>33</v>
      </c>
      <c r="L19" t="s">
        <v>33</v>
      </c>
      <c r="M19" t="s">
        <v>33</v>
      </c>
      <c r="N19" t="str">
        <f>VLOOKUP($C19,Sheet2!$C:$U,4,FALSE)</f>
        <v>N/A</v>
      </c>
      <c r="O19" t="str">
        <f>VLOOKUP($C19,Sheet2!$C:$U,5,FALSE)</f>
        <v>NA</v>
      </c>
      <c r="P19" t="str">
        <f>VLOOKUP($C19,Sheet2!$C:$U,6,FALSE)</f>
        <v>NA</v>
      </c>
      <c r="Q19" t="str">
        <f>VLOOKUP($C19,Sheet2!$C:$U,7,FALSE)</f>
        <v>NA</v>
      </c>
      <c r="R19" t="str">
        <f>VLOOKUP($C19,Sheet2!$C:$U,8,FALSE)</f>
        <v>NA</v>
      </c>
      <c r="S19" t="str">
        <f>VLOOKUP($C19,Sheet2!$C:$U,9,FALSE)</f>
        <v>NA</v>
      </c>
      <c r="T19" t="str">
        <f>VLOOKUP($C19,Sheet2!$C:$U,10,FALSE)</f>
        <v>NA</v>
      </c>
      <c r="U19" t="str">
        <f>VLOOKUP($C19,Sheet2!$C:$U,11,FALSE)</f>
        <v>NA</v>
      </c>
      <c r="V19" t="str">
        <f>VLOOKUP($C19,Sheet2!$C:$U,12,FALSE)</f>
        <v>NA</v>
      </c>
      <c r="W19" t="str">
        <f>VLOOKUP($C19,Sheet2!$C:$U,13,FALSE)</f>
        <v>NA</v>
      </c>
      <c r="X19" t="str">
        <f>VLOOKUP($C19,Sheet2!$C:$U,14,FALSE)</f>
        <v>NA</v>
      </c>
      <c r="Y19" t="str">
        <f>VLOOKUP($C19,Sheet2!$C:$U,15,FALSE)</f>
        <v>NA</v>
      </c>
      <c r="Z19" t="str">
        <f>VLOOKUP($C19,Sheet2!$C:$U,16,FALSE)</f>
        <v>NA</v>
      </c>
      <c r="AA19" t="str">
        <f>VLOOKUP($C19,Sheet2!$C:$U,17,FALSE)</f>
        <v>NA</v>
      </c>
      <c r="AB19" t="str">
        <f>VLOOKUP($C19,Sheet2!$C:$U,18,FALSE)</f>
        <v>NA</v>
      </c>
      <c r="AC19" t="s">
        <v>41</v>
      </c>
    </row>
    <row r="20" spans="1:29" x14ac:dyDescent="0.25">
      <c r="A20" t="s">
        <v>122</v>
      </c>
      <c r="B20" t="s">
        <v>123</v>
      </c>
      <c r="C20" t="s">
        <v>124</v>
      </c>
      <c r="D20">
        <v>2020</v>
      </c>
      <c r="E20">
        <v>74</v>
      </c>
      <c r="F20" t="s">
        <v>125</v>
      </c>
      <c r="G20" t="s">
        <v>126</v>
      </c>
      <c r="H20" t="s">
        <v>41</v>
      </c>
      <c r="I20" t="s">
        <v>127</v>
      </c>
      <c r="J20" t="s">
        <v>123</v>
      </c>
      <c r="K20" t="s">
        <v>128</v>
      </c>
      <c r="L20">
        <v>4</v>
      </c>
      <c r="M20">
        <v>4</v>
      </c>
      <c r="N20" t="s">
        <v>34</v>
      </c>
      <c r="O20" t="s">
        <v>33</v>
      </c>
      <c r="P20" t="s">
        <v>33</v>
      </c>
      <c r="Q20" t="s">
        <v>33</v>
      </c>
      <c r="R20" t="s">
        <v>33</v>
      </c>
      <c r="S20" t="s">
        <v>33</v>
      </c>
      <c r="T20" t="s">
        <v>33</v>
      </c>
      <c r="U20" t="s">
        <v>33</v>
      </c>
      <c r="V20" t="s">
        <v>33</v>
      </c>
      <c r="W20" t="s">
        <v>33</v>
      </c>
      <c r="X20" t="s">
        <v>33</v>
      </c>
      <c r="Y20" t="s">
        <v>33</v>
      </c>
      <c r="Z20" t="s">
        <v>33</v>
      </c>
      <c r="AA20" t="s">
        <v>33</v>
      </c>
      <c r="AB20">
        <v>0</v>
      </c>
      <c r="AC20" t="s">
        <v>41</v>
      </c>
    </row>
    <row r="21" spans="1:29" x14ac:dyDescent="0.25">
      <c r="A21" t="s">
        <v>129</v>
      </c>
      <c r="B21" t="s">
        <v>130</v>
      </c>
      <c r="C21" t="s">
        <v>131</v>
      </c>
      <c r="D21">
        <v>2020</v>
      </c>
      <c r="E21">
        <v>12</v>
      </c>
      <c r="F21" t="s">
        <v>132</v>
      </c>
      <c r="G21" t="s">
        <v>33</v>
      </c>
      <c r="H21" t="s">
        <v>33</v>
      </c>
      <c r="I21" t="s">
        <v>33</v>
      </c>
      <c r="J21" t="s">
        <v>33</v>
      </c>
      <c r="K21" t="s">
        <v>33</v>
      </c>
      <c r="L21" t="s">
        <v>33</v>
      </c>
      <c r="M21" t="s">
        <v>33</v>
      </c>
      <c r="N21" t="s">
        <v>34</v>
      </c>
      <c r="O21" t="s">
        <v>133</v>
      </c>
      <c r="P21" t="s">
        <v>33</v>
      </c>
      <c r="Q21" t="s">
        <v>33</v>
      </c>
      <c r="R21" t="s">
        <v>33</v>
      </c>
      <c r="S21" t="s">
        <v>33</v>
      </c>
      <c r="T21" t="s">
        <v>33</v>
      </c>
      <c r="U21" t="s">
        <v>33</v>
      </c>
      <c r="V21" t="s">
        <v>33</v>
      </c>
      <c r="W21" t="s">
        <v>33</v>
      </c>
      <c r="X21" t="s">
        <v>33</v>
      </c>
      <c r="Y21" t="s">
        <v>33</v>
      </c>
      <c r="Z21" t="s">
        <v>33</v>
      </c>
      <c r="AA21" t="s">
        <v>33</v>
      </c>
      <c r="AB21" t="s">
        <v>33</v>
      </c>
      <c r="AC21" t="s">
        <v>36</v>
      </c>
    </row>
    <row r="22" spans="1:29" x14ac:dyDescent="0.25">
      <c r="A22" t="s">
        <v>134</v>
      </c>
      <c r="B22" t="s">
        <v>135</v>
      </c>
      <c r="C22" t="s">
        <v>136</v>
      </c>
      <c r="D22">
        <v>2020</v>
      </c>
      <c r="E22">
        <v>19</v>
      </c>
      <c r="F22" t="s">
        <v>137</v>
      </c>
      <c r="G22" t="s">
        <v>33</v>
      </c>
      <c r="H22" t="s">
        <v>33</v>
      </c>
      <c r="I22" t="s">
        <v>33</v>
      </c>
      <c r="J22" t="s">
        <v>33</v>
      </c>
      <c r="K22" t="s">
        <v>33</v>
      </c>
      <c r="L22" t="s">
        <v>33</v>
      </c>
      <c r="M22" t="s">
        <v>33</v>
      </c>
      <c r="N22" t="str">
        <f>VLOOKUP($C22,Sheet2!$C:$U,4,FALSE)</f>
        <v>N/A</v>
      </c>
      <c r="O22" t="str">
        <f>VLOOKUP($C22,Sheet2!$C:$U,5,FALSE)</f>
        <v>NA</v>
      </c>
      <c r="P22" t="str">
        <f>VLOOKUP($C22,Sheet2!$C:$U,6,FALSE)</f>
        <v>NA</v>
      </c>
      <c r="Q22" t="str">
        <f>VLOOKUP($C22,Sheet2!$C:$U,7,FALSE)</f>
        <v>NA</v>
      </c>
      <c r="R22" t="str">
        <f>VLOOKUP($C22,Sheet2!$C:$U,8,FALSE)</f>
        <v>NA</v>
      </c>
      <c r="S22" t="str">
        <f>VLOOKUP($C22,Sheet2!$C:$U,9,FALSE)</f>
        <v>NA</v>
      </c>
      <c r="T22" t="str">
        <f>VLOOKUP($C22,Sheet2!$C:$U,10,FALSE)</f>
        <v>NA</v>
      </c>
      <c r="U22" t="str">
        <f>VLOOKUP($C22,Sheet2!$C:$U,11,FALSE)</f>
        <v>NA</v>
      </c>
      <c r="V22" t="str">
        <f>VLOOKUP($C22,Sheet2!$C:$U,12,FALSE)</f>
        <v>NA</v>
      </c>
      <c r="W22" t="str">
        <f>VLOOKUP($C22,Sheet2!$C:$U,13,FALSE)</f>
        <v>NA</v>
      </c>
      <c r="X22" t="str">
        <f>VLOOKUP($C22,Sheet2!$C:$U,14,FALSE)</f>
        <v>NA</v>
      </c>
      <c r="Y22" t="str">
        <f>VLOOKUP($C22,Sheet2!$C:$U,15,FALSE)</f>
        <v>NA</v>
      </c>
      <c r="Z22" t="str">
        <f>VLOOKUP($C22,Sheet2!$C:$U,16,FALSE)</f>
        <v>NA</v>
      </c>
      <c r="AA22" t="str">
        <f>VLOOKUP($C22,Sheet2!$C:$U,17,FALSE)</f>
        <v>NA</v>
      </c>
      <c r="AB22" t="str">
        <f>VLOOKUP($C22,Sheet2!$C:$U,18,FALSE)</f>
        <v>NA</v>
      </c>
      <c r="AC22" t="s">
        <v>41</v>
      </c>
    </row>
    <row r="23" spans="1:29" x14ac:dyDescent="0.25">
      <c r="A23" t="s">
        <v>138</v>
      </c>
      <c r="B23" t="s">
        <v>139</v>
      </c>
      <c r="C23" t="s">
        <v>140</v>
      </c>
      <c r="D23">
        <v>2020</v>
      </c>
      <c r="E23">
        <v>18</v>
      </c>
      <c r="F23" t="s">
        <v>141</v>
      </c>
      <c r="G23" t="s">
        <v>33</v>
      </c>
      <c r="H23" t="s">
        <v>33</v>
      </c>
      <c r="I23" t="s">
        <v>33</v>
      </c>
      <c r="J23" t="s">
        <v>33</v>
      </c>
      <c r="K23" t="s">
        <v>33</v>
      </c>
      <c r="L23" t="s">
        <v>33</v>
      </c>
      <c r="M23" t="s">
        <v>33</v>
      </c>
      <c r="N23" t="str">
        <f>VLOOKUP($C23,Sheet2!$C:$U,4,FALSE)</f>
        <v>N/A</v>
      </c>
      <c r="O23" t="str">
        <f>VLOOKUP($C23,Sheet2!$C:$U,5,FALSE)</f>
        <v>NA</v>
      </c>
      <c r="P23" t="str">
        <f>VLOOKUP($C23,Sheet2!$C:$U,6,FALSE)</f>
        <v>NA</v>
      </c>
      <c r="Q23" t="str">
        <f>VLOOKUP($C23,Sheet2!$C:$U,7,FALSE)</f>
        <v>NA</v>
      </c>
      <c r="R23" t="str">
        <f>VLOOKUP($C23,Sheet2!$C:$U,8,FALSE)</f>
        <v>NA</v>
      </c>
      <c r="S23" t="str">
        <f>VLOOKUP($C23,Sheet2!$C:$U,9,FALSE)</f>
        <v>NA</v>
      </c>
      <c r="T23" t="str">
        <f>VLOOKUP($C23,Sheet2!$C:$U,10,FALSE)</f>
        <v>NA</v>
      </c>
      <c r="U23" t="str">
        <f>VLOOKUP($C23,Sheet2!$C:$U,11,FALSE)</f>
        <v>NA</v>
      </c>
      <c r="V23" t="str">
        <f>VLOOKUP($C23,Sheet2!$C:$U,12,FALSE)</f>
        <v>NA</v>
      </c>
      <c r="W23" t="str">
        <f>VLOOKUP($C23,Sheet2!$C:$U,13,FALSE)</f>
        <v>NA</v>
      </c>
      <c r="X23" t="str">
        <f>VLOOKUP($C23,Sheet2!$C:$U,14,FALSE)</f>
        <v>NA</v>
      </c>
      <c r="Y23" t="str">
        <f>VLOOKUP($C23,Sheet2!$C:$U,15,FALSE)</f>
        <v>NA</v>
      </c>
      <c r="Z23" t="str">
        <f>VLOOKUP($C23,Sheet2!$C:$U,16,FALSE)</f>
        <v>NA</v>
      </c>
      <c r="AA23" t="str">
        <f>VLOOKUP($C23,Sheet2!$C:$U,17,FALSE)</f>
        <v>NA</v>
      </c>
      <c r="AB23" t="str">
        <f>VLOOKUP($C23,Sheet2!$C:$U,18,FALSE)</f>
        <v>NA</v>
      </c>
      <c r="AC23" t="s">
        <v>41</v>
      </c>
    </row>
    <row r="24" spans="1:29" x14ac:dyDescent="0.25">
      <c r="A24" t="s">
        <v>142</v>
      </c>
      <c r="B24" t="s">
        <v>143</v>
      </c>
      <c r="C24" t="s">
        <v>144</v>
      </c>
      <c r="D24">
        <v>2020</v>
      </c>
      <c r="E24">
        <v>14</v>
      </c>
      <c r="F24" t="s">
        <v>145</v>
      </c>
      <c r="G24" t="s">
        <v>33</v>
      </c>
      <c r="H24" t="s">
        <v>33</v>
      </c>
      <c r="I24" t="s">
        <v>33</v>
      </c>
      <c r="J24" t="s">
        <v>33</v>
      </c>
      <c r="K24" t="s">
        <v>33</v>
      </c>
      <c r="L24" t="s">
        <v>33</v>
      </c>
      <c r="M24" t="s">
        <v>33</v>
      </c>
      <c r="N24" t="str">
        <f>VLOOKUP($C24,Sheet2!$C:$U,4,FALSE)</f>
        <v>N/A</v>
      </c>
      <c r="O24" t="str">
        <f>VLOOKUP($C24,Sheet2!$C:$U,5,FALSE)</f>
        <v>NA</v>
      </c>
      <c r="P24" t="str">
        <f>VLOOKUP($C24,Sheet2!$C:$U,6,FALSE)</f>
        <v>NA</v>
      </c>
      <c r="Q24" t="str">
        <f>VLOOKUP($C24,Sheet2!$C:$U,7,FALSE)</f>
        <v>NA</v>
      </c>
      <c r="R24" t="str">
        <f>VLOOKUP($C24,Sheet2!$C:$U,8,FALSE)</f>
        <v>NA</v>
      </c>
      <c r="S24" t="str">
        <f>VLOOKUP($C24,Sheet2!$C:$U,9,FALSE)</f>
        <v>NA</v>
      </c>
      <c r="T24" t="str">
        <f>VLOOKUP($C24,Sheet2!$C:$U,10,FALSE)</f>
        <v>NA</v>
      </c>
      <c r="U24" t="str">
        <f>VLOOKUP($C24,Sheet2!$C:$U,11,FALSE)</f>
        <v>NA</v>
      </c>
      <c r="V24" t="str">
        <f>VLOOKUP($C24,Sheet2!$C:$U,12,FALSE)</f>
        <v>NA</v>
      </c>
      <c r="W24" t="str">
        <f>VLOOKUP($C24,Sheet2!$C:$U,13,FALSE)</f>
        <v>NA</v>
      </c>
      <c r="X24" t="str">
        <f>VLOOKUP($C24,Sheet2!$C:$U,14,FALSE)</f>
        <v>NA</v>
      </c>
      <c r="Y24" t="str">
        <f>VLOOKUP($C24,Sheet2!$C:$U,15,FALSE)</f>
        <v>NA</v>
      </c>
      <c r="Z24" t="str">
        <f>VLOOKUP($C24,Sheet2!$C:$U,16,FALSE)</f>
        <v>NA</v>
      </c>
      <c r="AA24" t="str">
        <f>VLOOKUP($C24,Sheet2!$C:$U,17,FALSE)</f>
        <v>NA</v>
      </c>
      <c r="AB24" t="str">
        <f>VLOOKUP($C24,Sheet2!$C:$U,18,FALSE)</f>
        <v>NA</v>
      </c>
      <c r="AC24" t="s">
        <v>41</v>
      </c>
    </row>
    <row r="25" spans="1:29" x14ac:dyDescent="0.25">
      <c r="A25" t="s">
        <v>146</v>
      </c>
      <c r="B25" t="s">
        <v>147</v>
      </c>
      <c r="C25" t="s">
        <v>148</v>
      </c>
      <c r="D25">
        <v>2020</v>
      </c>
      <c r="E25">
        <v>26</v>
      </c>
      <c r="F25" t="s">
        <v>149</v>
      </c>
      <c r="G25" t="s">
        <v>33</v>
      </c>
      <c r="H25" t="s">
        <v>33</v>
      </c>
      <c r="I25" t="s">
        <v>33</v>
      </c>
      <c r="J25" t="s">
        <v>33</v>
      </c>
      <c r="K25" t="s">
        <v>33</v>
      </c>
      <c r="L25" t="s">
        <v>33</v>
      </c>
      <c r="M25" t="s">
        <v>33</v>
      </c>
      <c r="N25" t="str">
        <f>VLOOKUP($C25,Sheet2!$C:$U,4,FALSE)</f>
        <v>To what extent does temperature moderate the relationship between ozone and mortality? inChina</v>
      </c>
      <c r="O25" t="str">
        <f>VLOOKUP($C25,Sheet2!$C:$U,5,FALSE)</f>
        <v xml:space="preserve"> We found that high temperature conditions (&gt;75th percentile in each county) significantly enhanced the effects of ozone on nonaccidental, cardiovascular, and respiratory mortalit</v>
      </c>
      <c r="P25" t="str">
        <f>VLOOKUP($C25,Sheet2!$C:$U,6,FALSE)</f>
        <v>NA</v>
      </c>
      <c r="Q25" t="s">
        <v>170</v>
      </c>
      <c r="R25" t="str">
        <f>VLOOKUP($C25,Sheet2!$C:$U,8,FALSE)</f>
        <v>Ozone</v>
      </c>
      <c r="S25" t="str">
        <f>VLOOKUP($C25,Sheet2!$C:$U,9,FALSE)</f>
        <v>Sensitivity</v>
      </c>
      <c r="T25" t="s">
        <v>106</v>
      </c>
      <c r="U25" t="str">
        <f>VLOOKUP($C25,Sheet2!$C:$U,11,FALSE)</f>
        <v>No</v>
      </c>
      <c r="V25" t="str">
        <f>VLOOKUP($C25,Sheet2!$C:$U,12,FALSE)</f>
        <v>No</v>
      </c>
      <c r="W25" t="str">
        <f>VLOOKUP($C25,Sheet2!$C:$U,13,FALSE)</f>
        <v>No</v>
      </c>
      <c r="X25" t="str">
        <f>VLOOKUP($C25,Sheet2!$C:$U,14,FALSE)</f>
        <v>No</v>
      </c>
      <c r="Y25" t="str">
        <f>VLOOKUP($C25,Sheet2!$C:$U,15,FALSE)</f>
        <v>2013 - 2018</v>
      </c>
      <c r="Z25" t="str">
        <f>VLOOKUP($C25,Sheet2!$C:$U,16,FALSE)</f>
        <v>China</v>
      </c>
      <c r="AA25" t="str">
        <f>VLOOKUP($C25,Sheet2!$C:$U,17,FALSE)</f>
        <v>No</v>
      </c>
      <c r="AB25" t="str">
        <f>VLOOKUP($C25,Sheet2!$C:$U,18,FALSE)</f>
        <v>NA</v>
      </c>
      <c r="AC25" t="s">
        <v>41</v>
      </c>
    </row>
    <row r="26" spans="1:29" x14ac:dyDescent="0.25">
      <c r="A26" t="s">
        <v>150</v>
      </c>
      <c r="B26" t="s">
        <v>151</v>
      </c>
      <c r="C26" t="s">
        <v>152</v>
      </c>
      <c r="D26">
        <v>2020</v>
      </c>
      <c r="E26">
        <v>22</v>
      </c>
      <c r="F26" t="s">
        <v>153</v>
      </c>
      <c r="G26" t="s">
        <v>33</v>
      </c>
      <c r="H26" t="s">
        <v>33</v>
      </c>
      <c r="I26" t="s">
        <v>33</v>
      </c>
      <c r="J26" t="s">
        <v>33</v>
      </c>
      <c r="K26" t="s">
        <v>33</v>
      </c>
      <c r="L26" t="s">
        <v>33</v>
      </c>
      <c r="M26" t="s">
        <v>33</v>
      </c>
      <c r="N26" t="str">
        <f>VLOOKUP($C26,Sheet2!$C:$U,4,FALSE)</f>
        <v>N/A</v>
      </c>
      <c r="O26" t="str">
        <f>VLOOKUP($C26,Sheet2!$C:$U,5,FALSE)</f>
        <v>temperature conditions (&gt;75th percentile in each county) significantly</v>
      </c>
      <c r="P26" t="str">
        <f>VLOOKUP($C26,Sheet2!$C:$U,6,FALSE)</f>
        <v>NA</v>
      </c>
      <c r="Q26" t="str">
        <f>VLOOKUP($C26,Sheet2!$C:$U,7,FALSE)</f>
        <v>NA</v>
      </c>
      <c r="R26" t="str">
        <f>VLOOKUP($C26,Sheet2!$C:$U,8,FALSE)</f>
        <v>NA</v>
      </c>
      <c r="S26" t="str">
        <f>VLOOKUP($C26,Sheet2!$C:$U,9,FALSE)</f>
        <v>NA</v>
      </c>
      <c r="T26" t="str">
        <f>VLOOKUP($C26,Sheet2!$C:$U,10,FALSE)</f>
        <v>NA</v>
      </c>
      <c r="U26" t="str">
        <f>VLOOKUP($C26,Sheet2!$C:$U,11,FALSE)</f>
        <v>NA</v>
      </c>
      <c r="V26" t="str">
        <f>VLOOKUP($C26,Sheet2!$C:$U,12,FALSE)</f>
        <v>NA</v>
      </c>
      <c r="W26" t="str">
        <f>VLOOKUP($C26,Sheet2!$C:$U,13,FALSE)</f>
        <v>NA</v>
      </c>
      <c r="X26" t="str">
        <f>VLOOKUP($C26,Sheet2!$C:$U,14,FALSE)</f>
        <v>NA</v>
      </c>
      <c r="Y26" t="str">
        <f>VLOOKUP($C26,Sheet2!$C:$U,15,FALSE)</f>
        <v>NA</v>
      </c>
      <c r="Z26" t="str">
        <f>VLOOKUP($C26,Sheet2!$C:$U,16,FALSE)</f>
        <v>NA</v>
      </c>
      <c r="AA26" t="str">
        <f>VLOOKUP($C26,Sheet2!$C:$U,17,FALSE)</f>
        <v>NA</v>
      </c>
      <c r="AB26" t="str">
        <f>VLOOKUP($C26,Sheet2!$C:$U,18,FALSE)</f>
        <v>NA</v>
      </c>
      <c r="AC26" t="s">
        <v>41</v>
      </c>
    </row>
    <row r="27" spans="1:29" x14ac:dyDescent="0.25">
      <c r="A27" t="s">
        <v>154</v>
      </c>
      <c r="B27" t="s">
        <v>155</v>
      </c>
      <c r="C27" t="s">
        <v>156</v>
      </c>
      <c r="D27">
        <v>2020</v>
      </c>
      <c r="E27">
        <v>290</v>
      </c>
      <c r="F27" t="s">
        <v>157</v>
      </c>
      <c r="G27" t="s">
        <v>126</v>
      </c>
      <c r="H27" t="s">
        <v>36</v>
      </c>
      <c r="I27" t="s">
        <v>158</v>
      </c>
      <c r="J27" t="s">
        <v>155</v>
      </c>
      <c r="K27" t="s">
        <v>159</v>
      </c>
      <c r="L27">
        <v>59</v>
      </c>
      <c r="M27">
        <v>59</v>
      </c>
      <c r="N27" t="s">
        <v>34</v>
      </c>
      <c r="O27" t="s">
        <v>33</v>
      </c>
      <c r="P27" t="s">
        <v>33</v>
      </c>
      <c r="Q27" t="s">
        <v>33</v>
      </c>
      <c r="R27" t="s">
        <v>33</v>
      </c>
      <c r="S27" t="s">
        <v>33</v>
      </c>
      <c r="T27" t="s">
        <v>33</v>
      </c>
      <c r="U27" t="s">
        <v>33</v>
      </c>
      <c r="V27" t="s">
        <v>33</v>
      </c>
      <c r="W27" t="s">
        <v>33</v>
      </c>
      <c r="X27" t="s">
        <v>33</v>
      </c>
      <c r="Y27" t="s">
        <v>33</v>
      </c>
      <c r="Z27" t="s">
        <v>33</v>
      </c>
      <c r="AA27" t="s">
        <v>33</v>
      </c>
      <c r="AB27">
        <v>0</v>
      </c>
      <c r="AC27" t="s">
        <v>41</v>
      </c>
    </row>
    <row r="28" spans="1:29" x14ac:dyDescent="0.25">
      <c r="A28" t="s">
        <v>160</v>
      </c>
      <c r="B28" t="s">
        <v>161</v>
      </c>
      <c r="C28" t="s">
        <v>162</v>
      </c>
      <c r="D28">
        <v>2020</v>
      </c>
      <c r="E28">
        <v>27</v>
      </c>
      <c r="F28" t="s">
        <v>163</v>
      </c>
      <c r="G28" t="s">
        <v>33</v>
      </c>
      <c r="H28" t="s">
        <v>33</v>
      </c>
      <c r="I28" t="s">
        <v>33</v>
      </c>
      <c r="J28" t="s">
        <v>33</v>
      </c>
      <c r="K28" t="s">
        <v>33</v>
      </c>
      <c r="L28" t="s">
        <v>33</v>
      </c>
      <c r="M28" t="s">
        <v>33</v>
      </c>
      <c r="N28" t="s">
        <v>34</v>
      </c>
      <c r="O28" t="s">
        <v>164</v>
      </c>
      <c r="P28" t="s">
        <v>33</v>
      </c>
      <c r="Q28" t="s">
        <v>33</v>
      </c>
      <c r="R28" t="s">
        <v>33</v>
      </c>
      <c r="S28" t="s">
        <v>33</v>
      </c>
      <c r="T28" t="s">
        <v>33</v>
      </c>
      <c r="U28" t="s">
        <v>33</v>
      </c>
      <c r="V28" t="s">
        <v>33</v>
      </c>
      <c r="W28" t="s">
        <v>33</v>
      </c>
      <c r="X28" t="s">
        <v>33</v>
      </c>
      <c r="Y28" t="s">
        <v>33</v>
      </c>
      <c r="Z28" t="s">
        <v>33</v>
      </c>
      <c r="AA28" t="s">
        <v>33</v>
      </c>
      <c r="AB28" t="s">
        <v>33</v>
      </c>
      <c r="AC28" t="s">
        <v>36</v>
      </c>
    </row>
    <row r="29" spans="1:29" x14ac:dyDescent="0.25">
      <c r="A29" t="s">
        <v>165</v>
      </c>
      <c r="B29" t="s">
        <v>166</v>
      </c>
      <c r="C29" t="s">
        <v>167</v>
      </c>
      <c r="D29">
        <v>2020</v>
      </c>
      <c r="E29">
        <v>14</v>
      </c>
      <c r="F29" t="s">
        <v>168</v>
      </c>
      <c r="G29" t="s">
        <v>33</v>
      </c>
      <c r="H29" t="s">
        <v>33</v>
      </c>
      <c r="I29" t="s">
        <v>33</v>
      </c>
      <c r="J29" t="s">
        <v>33</v>
      </c>
      <c r="K29" t="s">
        <v>33</v>
      </c>
      <c r="L29" t="s">
        <v>33</v>
      </c>
      <c r="M29" t="s">
        <v>33</v>
      </c>
      <c r="N29" t="s">
        <v>169</v>
      </c>
      <c r="P29" t="s">
        <v>33</v>
      </c>
      <c r="Q29" t="s">
        <v>170</v>
      </c>
      <c r="R29" t="s">
        <v>33</v>
      </c>
      <c r="S29" t="s">
        <v>105</v>
      </c>
      <c r="T29" t="s">
        <v>106</v>
      </c>
      <c r="U29" t="s">
        <v>79</v>
      </c>
      <c r="V29" t="s">
        <v>79</v>
      </c>
      <c r="W29" t="s">
        <v>79</v>
      </c>
      <c r="X29" t="s">
        <v>79</v>
      </c>
      <c r="Y29" t="s">
        <v>171</v>
      </c>
      <c r="Z29" t="s">
        <v>172</v>
      </c>
      <c r="AA29" t="s">
        <v>79</v>
      </c>
      <c r="AB29" t="s">
        <v>33</v>
      </c>
      <c r="AC29" t="s">
        <v>36</v>
      </c>
    </row>
    <row r="30" spans="1:29" x14ac:dyDescent="0.25">
      <c r="A30" t="s">
        <v>173</v>
      </c>
      <c r="B30" t="s">
        <v>174</v>
      </c>
      <c r="C30" t="s">
        <v>175</v>
      </c>
      <c r="D30">
        <v>2020</v>
      </c>
      <c r="E30">
        <v>37</v>
      </c>
      <c r="F30" t="s">
        <v>176</v>
      </c>
      <c r="G30" t="s">
        <v>126</v>
      </c>
      <c r="H30" t="s">
        <v>36</v>
      </c>
      <c r="I30" t="s">
        <v>177</v>
      </c>
      <c r="J30" t="s">
        <v>174</v>
      </c>
      <c r="K30" t="s">
        <v>178</v>
      </c>
      <c r="L30">
        <v>10</v>
      </c>
      <c r="M30">
        <v>10</v>
      </c>
      <c r="N30" t="s">
        <v>34</v>
      </c>
      <c r="O30" t="s">
        <v>33</v>
      </c>
      <c r="P30" t="s">
        <v>33</v>
      </c>
      <c r="Q30" t="s">
        <v>33</v>
      </c>
      <c r="R30" t="s">
        <v>33</v>
      </c>
      <c r="S30" t="s">
        <v>33</v>
      </c>
      <c r="T30" t="s">
        <v>33</v>
      </c>
      <c r="U30" t="s">
        <v>33</v>
      </c>
      <c r="V30" t="s">
        <v>33</v>
      </c>
      <c r="W30" t="s">
        <v>33</v>
      </c>
      <c r="X30" t="s">
        <v>33</v>
      </c>
      <c r="Y30" t="s">
        <v>33</v>
      </c>
      <c r="Z30" t="s">
        <v>33</v>
      </c>
      <c r="AA30" t="s">
        <v>33</v>
      </c>
      <c r="AB30">
        <v>0</v>
      </c>
      <c r="AC30" t="s">
        <v>36</v>
      </c>
    </row>
    <row r="31" spans="1:29" x14ac:dyDescent="0.25">
      <c r="A31" t="s">
        <v>179</v>
      </c>
      <c r="B31" t="s">
        <v>180</v>
      </c>
      <c r="C31" t="s">
        <v>181</v>
      </c>
      <c r="D31">
        <v>2020</v>
      </c>
      <c r="E31">
        <v>13</v>
      </c>
      <c r="F31" t="s">
        <v>182</v>
      </c>
      <c r="G31" t="s">
        <v>33</v>
      </c>
      <c r="H31" t="s">
        <v>33</v>
      </c>
      <c r="I31" t="s">
        <v>33</v>
      </c>
      <c r="J31" t="s">
        <v>33</v>
      </c>
      <c r="K31" t="s">
        <v>33</v>
      </c>
      <c r="L31" t="s">
        <v>33</v>
      </c>
      <c r="M31" t="s">
        <v>33</v>
      </c>
      <c r="N31" t="s">
        <v>34</v>
      </c>
      <c r="O31" t="s">
        <v>183</v>
      </c>
      <c r="P31" t="s">
        <v>33</v>
      </c>
      <c r="Q31" t="s">
        <v>33</v>
      </c>
      <c r="R31" t="s">
        <v>33</v>
      </c>
      <c r="S31" t="s">
        <v>33</v>
      </c>
      <c r="T31" t="s">
        <v>33</v>
      </c>
      <c r="U31" t="s">
        <v>33</v>
      </c>
      <c r="V31" t="s">
        <v>33</v>
      </c>
      <c r="W31" t="s">
        <v>33</v>
      </c>
      <c r="X31" t="s">
        <v>33</v>
      </c>
      <c r="Y31" t="s">
        <v>33</v>
      </c>
      <c r="Z31" t="s">
        <v>33</v>
      </c>
      <c r="AA31" t="s">
        <v>33</v>
      </c>
      <c r="AB31" t="s">
        <v>33</v>
      </c>
      <c r="AC31" t="s">
        <v>36</v>
      </c>
    </row>
    <row r="32" spans="1:29" x14ac:dyDescent="0.25">
      <c r="A32" t="s">
        <v>184</v>
      </c>
      <c r="B32" t="s">
        <v>185</v>
      </c>
      <c r="C32" t="s">
        <v>186</v>
      </c>
      <c r="D32">
        <v>2020</v>
      </c>
      <c r="E32">
        <v>18</v>
      </c>
      <c r="F32" t="s">
        <v>187</v>
      </c>
      <c r="G32" t="s">
        <v>126</v>
      </c>
      <c r="H32" t="s">
        <v>36</v>
      </c>
      <c r="I32" t="s">
        <v>188</v>
      </c>
      <c r="J32" t="s">
        <v>185</v>
      </c>
      <c r="K32" t="s">
        <v>189</v>
      </c>
      <c r="L32">
        <v>5</v>
      </c>
      <c r="M32">
        <v>5</v>
      </c>
      <c r="N32" t="s">
        <v>190</v>
      </c>
      <c r="O32" t="s">
        <v>33</v>
      </c>
      <c r="P32" t="s">
        <v>33</v>
      </c>
      <c r="Q32" t="s">
        <v>170</v>
      </c>
      <c r="R32" t="s">
        <v>437</v>
      </c>
      <c r="S32" t="s">
        <v>225</v>
      </c>
      <c r="T32" t="s">
        <v>106</v>
      </c>
      <c r="U32" t="s">
        <v>79</v>
      </c>
      <c r="V32" t="s">
        <v>79</v>
      </c>
      <c r="W32" t="s">
        <v>79</v>
      </c>
      <c r="X32" t="s">
        <v>79</v>
      </c>
      <c r="Y32" t="s">
        <v>79</v>
      </c>
      <c r="Z32" t="s">
        <v>191</v>
      </c>
      <c r="AA32" t="s">
        <v>81</v>
      </c>
      <c r="AB32">
        <v>1</v>
      </c>
      <c r="AC32" t="s">
        <v>36</v>
      </c>
    </row>
    <row r="33" spans="1:29" x14ac:dyDescent="0.25">
      <c r="A33" t="s">
        <v>192</v>
      </c>
      <c r="B33" t="s">
        <v>193</v>
      </c>
      <c r="C33" t="s">
        <v>194</v>
      </c>
      <c r="D33">
        <v>2020</v>
      </c>
      <c r="E33">
        <v>16</v>
      </c>
      <c r="F33" t="s">
        <v>195</v>
      </c>
      <c r="G33" t="s">
        <v>33</v>
      </c>
      <c r="H33" t="s">
        <v>33</v>
      </c>
      <c r="I33" t="s">
        <v>33</v>
      </c>
      <c r="J33" t="s">
        <v>33</v>
      </c>
      <c r="K33" t="s">
        <v>33</v>
      </c>
      <c r="L33" t="s">
        <v>33</v>
      </c>
      <c r="M33" t="s">
        <v>33</v>
      </c>
      <c r="N33" t="str">
        <f>VLOOKUP($C33,Sheet2!$C:$U,4,FALSE)</f>
        <v>N/A</v>
      </c>
      <c r="O33" t="str">
        <f>VLOOKUP($C33,Sheet2!$C:$U,5,FALSE)</f>
        <v>NA</v>
      </c>
      <c r="P33" t="str">
        <f>VLOOKUP($C33,Sheet2!$C:$U,6,FALSE)</f>
        <v>NA</v>
      </c>
      <c r="Q33" t="str">
        <f>VLOOKUP($C33,Sheet2!$C:$U,7,FALSE)</f>
        <v>NA</v>
      </c>
      <c r="R33" t="str">
        <f>VLOOKUP($C33,Sheet2!$C:$U,8,FALSE)</f>
        <v>NA</v>
      </c>
      <c r="S33" t="str">
        <f>VLOOKUP($C33,Sheet2!$C:$U,9,FALSE)</f>
        <v>NA</v>
      </c>
      <c r="T33" t="str">
        <f>VLOOKUP($C33,Sheet2!$C:$U,10,FALSE)</f>
        <v>NA</v>
      </c>
      <c r="U33" t="str">
        <f>VLOOKUP($C33,Sheet2!$C:$U,11,FALSE)</f>
        <v>NA</v>
      </c>
      <c r="V33" t="str">
        <f>VLOOKUP($C33,Sheet2!$C:$U,12,FALSE)</f>
        <v>NA</v>
      </c>
      <c r="W33" t="str">
        <f>VLOOKUP($C33,Sheet2!$C:$U,13,FALSE)</f>
        <v>NA</v>
      </c>
      <c r="X33" t="str">
        <f>VLOOKUP($C33,Sheet2!$C:$U,14,FALSE)</f>
        <v>NA</v>
      </c>
      <c r="Y33" t="str">
        <f>VLOOKUP($C33,Sheet2!$C:$U,15,FALSE)</f>
        <v>NA</v>
      </c>
      <c r="Z33" t="str">
        <f>VLOOKUP($C33,Sheet2!$C:$U,16,FALSE)</f>
        <v>NA</v>
      </c>
      <c r="AA33" t="str">
        <f>VLOOKUP($C33,Sheet2!$C:$U,17,FALSE)</f>
        <v>NA</v>
      </c>
      <c r="AB33" t="str">
        <f>VLOOKUP($C33,Sheet2!$C:$U,18,FALSE)</f>
        <v>NA</v>
      </c>
      <c r="AC33" t="s">
        <v>41</v>
      </c>
    </row>
    <row r="34" spans="1:29" x14ac:dyDescent="0.25">
      <c r="A34" t="s">
        <v>196</v>
      </c>
      <c r="B34" t="s">
        <v>197</v>
      </c>
      <c r="C34" t="s">
        <v>198</v>
      </c>
      <c r="D34">
        <v>2020</v>
      </c>
      <c r="E34">
        <v>19</v>
      </c>
      <c r="F34" t="s">
        <v>199</v>
      </c>
      <c r="G34" t="s">
        <v>126</v>
      </c>
      <c r="H34" t="s">
        <v>36</v>
      </c>
      <c r="I34" t="s">
        <v>200</v>
      </c>
      <c r="J34" t="s">
        <v>197</v>
      </c>
      <c r="K34" t="s">
        <v>201</v>
      </c>
      <c r="L34">
        <v>5</v>
      </c>
      <c r="M34">
        <v>5</v>
      </c>
      <c r="N34" t="s">
        <v>202</v>
      </c>
      <c r="O34" t="s">
        <v>33</v>
      </c>
      <c r="P34" t="s">
        <v>33</v>
      </c>
      <c r="Q34" t="s">
        <v>203</v>
      </c>
      <c r="R34" t="s">
        <v>33</v>
      </c>
      <c r="S34" t="s">
        <v>204</v>
      </c>
      <c r="T34" t="s">
        <v>205</v>
      </c>
      <c r="U34" t="s">
        <v>79</v>
      </c>
      <c r="V34" t="s">
        <v>81</v>
      </c>
      <c r="W34" t="s">
        <v>81</v>
      </c>
      <c r="X34" t="s">
        <v>79</v>
      </c>
      <c r="Y34">
        <v>2019</v>
      </c>
      <c r="Z34" t="s">
        <v>191</v>
      </c>
      <c r="AA34" t="s">
        <v>79</v>
      </c>
      <c r="AB34">
        <v>1</v>
      </c>
      <c r="AC34" t="s">
        <v>36</v>
      </c>
    </row>
    <row r="35" spans="1:29" x14ac:dyDescent="0.25">
      <c r="A35" t="s">
        <v>206</v>
      </c>
      <c r="B35" t="s">
        <v>207</v>
      </c>
      <c r="C35" t="s">
        <v>208</v>
      </c>
      <c r="D35">
        <v>2020</v>
      </c>
      <c r="E35">
        <v>17</v>
      </c>
      <c r="F35" t="s">
        <v>209</v>
      </c>
      <c r="G35" t="s">
        <v>33</v>
      </c>
      <c r="H35" t="s">
        <v>33</v>
      </c>
      <c r="I35" t="s">
        <v>33</v>
      </c>
      <c r="J35" t="s">
        <v>33</v>
      </c>
      <c r="K35" t="s">
        <v>33</v>
      </c>
      <c r="L35" t="s">
        <v>33</v>
      </c>
      <c r="M35" t="s">
        <v>33</v>
      </c>
      <c r="N35" t="str">
        <f>VLOOKUP($C35,Sheet2!$C:$U,4,FALSE)</f>
        <v>N/A</v>
      </c>
      <c r="O35" t="str">
        <f>VLOOKUP($C35,Sheet2!$C:$U,5,FALSE)</f>
        <v>NA</v>
      </c>
      <c r="P35" t="str">
        <f>VLOOKUP($C35,Sheet2!$C:$U,6,FALSE)</f>
        <v>NA</v>
      </c>
      <c r="Q35" t="str">
        <f>VLOOKUP($C35,Sheet2!$C:$U,7,FALSE)</f>
        <v>NA</v>
      </c>
      <c r="R35" t="str">
        <f>VLOOKUP($C35,Sheet2!$C:$U,8,FALSE)</f>
        <v>NA</v>
      </c>
      <c r="S35" t="str">
        <f>VLOOKUP($C35,Sheet2!$C:$U,9,FALSE)</f>
        <v>NA</v>
      </c>
      <c r="T35" t="str">
        <f>VLOOKUP($C35,Sheet2!$C:$U,10,FALSE)</f>
        <v>NA</v>
      </c>
      <c r="U35" t="str">
        <f>VLOOKUP($C35,Sheet2!$C:$U,11,FALSE)</f>
        <v>NA</v>
      </c>
      <c r="V35" t="str">
        <f>VLOOKUP($C35,Sheet2!$C:$U,12,FALSE)</f>
        <v>NA</v>
      </c>
      <c r="W35" t="str">
        <f>VLOOKUP($C35,Sheet2!$C:$U,13,FALSE)</f>
        <v>NA</v>
      </c>
      <c r="X35" t="str">
        <f>VLOOKUP($C35,Sheet2!$C:$U,14,FALSE)</f>
        <v>NA</v>
      </c>
      <c r="Y35" t="str">
        <f>VLOOKUP($C35,Sheet2!$C:$U,15,FALSE)</f>
        <v>NA</v>
      </c>
      <c r="Z35" t="str">
        <f>VLOOKUP($C35,Sheet2!$C:$U,16,FALSE)</f>
        <v>NA</v>
      </c>
      <c r="AA35" t="str">
        <f>VLOOKUP($C35,Sheet2!$C:$U,17,FALSE)</f>
        <v>NA</v>
      </c>
      <c r="AB35" t="str">
        <f>VLOOKUP($C35,Sheet2!$C:$U,18,FALSE)</f>
        <v>NA</v>
      </c>
      <c r="AC35" t="s">
        <v>41</v>
      </c>
    </row>
    <row r="36" spans="1:29" x14ac:dyDescent="0.25">
      <c r="A36" t="s">
        <v>210</v>
      </c>
      <c r="B36" t="s">
        <v>211</v>
      </c>
      <c r="C36" t="s">
        <v>212</v>
      </c>
      <c r="D36">
        <v>2020</v>
      </c>
      <c r="E36">
        <v>22</v>
      </c>
      <c r="F36" t="s">
        <v>213</v>
      </c>
      <c r="G36" t="s">
        <v>126</v>
      </c>
      <c r="H36" t="s">
        <v>41</v>
      </c>
      <c r="I36" t="s">
        <v>214</v>
      </c>
      <c r="J36" t="s">
        <v>211</v>
      </c>
      <c r="K36" t="s">
        <v>215</v>
      </c>
      <c r="L36">
        <v>4</v>
      </c>
      <c r="M36">
        <v>4</v>
      </c>
      <c r="N36" t="s">
        <v>34</v>
      </c>
      <c r="O36" t="s">
        <v>33</v>
      </c>
      <c r="P36" t="s">
        <v>33</v>
      </c>
      <c r="Q36" t="s">
        <v>33</v>
      </c>
      <c r="R36" t="s">
        <v>33</v>
      </c>
      <c r="S36" t="s">
        <v>33</v>
      </c>
      <c r="T36" t="s">
        <v>33</v>
      </c>
      <c r="U36" t="s">
        <v>33</v>
      </c>
      <c r="V36" t="s">
        <v>33</v>
      </c>
      <c r="W36" t="s">
        <v>33</v>
      </c>
      <c r="X36" t="s">
        <v>33</v>
      </c>
      <c r="Y36" t="s">
        <v>33</v>
      </c>
      <c r="Z36" t="s">
        <v>33</v>
      </c>
      <c r="AA36" t="s">
        <v>33</v>
      </c>
      <c r="AB36">
        <v>0</v>
      </c>
      <c r="AC36" t="s">
        <v>41</v>
      </c>
    </row>
    <row r="37" spans="1:29" x14ac:dyDescent="0.25">
      <c r="A37" t="s">
        <v>216</v>
      </c>
      <c r="B37" t="s">
        <v>217</v>
      </c>
      <c r="C37" t="s">
        <v>218</v>
      </c>
      <c r="D37">
        <v>2019</v>
      </c>
      <c r="E37">
        <v>16</v>
      </c>
      <c r="F37" t="s">
        <v>219</v>
      </c>
      <c r="G37" t="s">
        <v>33</v>
      </c>
      <c r="H37" t="s">
        <v>33</v>
      </c>
      <c r="I37" t="s">
        <v>33</v>
      </c>
      <c r="J37" t="s">
        <v>33</v>
      </c>
      <c r="K37" t="s">
        <v>33</v>
      </c>
      <c r="L37" t="s">
        <v>33</v>
      </c>
      <c r="M37" t="s">
        <v>33</v>
      </c>
      <c r="N37" t="s">
        <v>34</v>
      </c>
      <c r="O37" t="s">
        <v>220</v>
      </c>
      <c r="P37" t="s">
        <v>33</v>
      </c>
      <c r="Q37" t="s">
        <v>33</v>
      </c>
      <c r="R37" t="s">
        <v>33</v>
      </c>
      <c r="S37" t="s">
        <v>33</v>
      </c>
      <c r="T37" t="s">
        <v>33</v>
      </c>
      <c r="U37" t="s">
        <v>33</v>
      </c>
      <c r="V37" t="s">
        <v>33</v>
      </c>
      <c r="W37" t="s">
        <v>33</v>
      </c>
      <c r="X37" t="s">
        <v>33</v>
      </c>
      <c r="Y37" t="s">
        <v>33</v>
      </c>
      <c r="Z37" t="s">
        <v>33</v>
      </c>
      <c r="AA37" t="s">
        <v>33</v>
      </c>
      <c r="AB37" t="s">
        <v>33</v>
      </c>
      <c r="AC37" t="s">
        <v>36</v>
      </c>
    </row>
    <row r="38" spans="1:29" x14ac:dyDescent="0.25">
      <c r="A38" t="s">
        <v>221</v>
      </c>
      <c r="B38" t="s">
        <v>222</v>
      </c>
      <c r="C38" t="s">
        <v>223</v>
      </c>
      <c r="D38">
        <v>2019</v>
      </c>
      <c r="E38">
        <v>18</v>
      </c>
      <c r="F38" t="s">
        <v>224</v>
      </c>
      <c r="G38" t="s">
        <v>33</v>
      </c>
      <c r="H38" t="s">
        <v>33</v>
      </c>
      <c r="I38" t="s">
        <v>33</v>
      </c>
      <c r="J38" t="s">
        <v>33</v>
      </c>
      <c r="K38" t="s">
        <v>33</v>
      </c>
      <c r="L38" t="s">
        <v>33</v>
      </c>
      <c r="M38" t="s">
        <v>33</v>
      </c>
      <c r="N38" t="s">
        <v>103</v>
      </c>
      <c r="P38" t="s">
        <v>33</v>
      </c>
      <c r="Q38" t="s">
        <v>170</v>
      </c>
      <c r="R38" t="s">
        <v>33</v>
      </c>
      <c r="S38" t="s">
        <v>225</v>
      </c>
      <c r="T38" t="s">
        <v>106</v>
      </c>
      <c r="U38" t="s">
        <v>79</v>
      </c>
      <c r="V38" t="s">
        <v>79</v>
      </c>
      <c r="W38" t="s">
        <v>79</v>
      </c>
      <c r="X38" t="s">
        <v>81</v>
      </c>
      <c r="Y38" t="s">
        <v>33</v>
      </c>
      <c r="Z38" t="s">
        <v>80</v>
      </c>
      <c r="AA38" t="s">
        <v>79</v>
      </c>
      <c r="AB38" t="s">
        <v>33</v>
      </c>
      <c r="AC38" t="s">
        <v>36</v>
      </c>
    </row>
    <row r="39" spans="1:29" x14ac:dyDescent="0.25">
      <c r="A39" t="s">
        <v>226</v>
      </c>
      <c r="B39" t="s">
        <v>227</v>
      </c>
      <c r="C39" t="s">
        <v>228</v>
      </c>
      <c r="D39">
        <v>2019</v>
      </c>
      <c r="E39">
        <v>46</v>
      </c>
      <c r="F39" t="s">
        <v>229</v>
      </c>
      <c r="G39" t="s">
        <v>126</v>
      </c>
      <c r="H39" t="s">
        <v>36</v>
      </c>
      <c r="I39" t="s">
        <v>230</v>
      </c>
      <c r="J39" t="s">
        <v>227</v>
      </c>
      <c r="K39" t="s">
        <v>231</v>
      </c>
      <c r="L39">
        <v>9</v>
      </c>
      <c r="M39">
        <v>4.5</v>
      </c>
      <c r="N39" t="s">
        <v>232</v>
      </c>
      <c r="O39" t="s">
        <v>33</v>
      </c>
      <c r="P39" t="s">
        <v>33</v>
      </c>
      <c r="Q39" t="s">
        <v>170</v>
      </c>
      <c r="R39" t="s">
        <v>33</v>
      </c>
      <c r="S39" t="s">
        <v>225</v>
      </c>
      <c r="T39" t="s">
        <v>106</v>
      </c>
      <c r="U39" t="s">
        <v>79</v>
      </c>
      <c r="V39" t="s">
        <v>79</v>
      </c>
      <c r="W39" t="s">
        <v>79</v>
      </c>
      <c r="X39" t="s">
        <v>79</v>
      </c>
      <c r="Y39" t="s">
        <v>79</v>
      </c>
      <c r="Z39" t="s">
        <v>33</v>
      </c>
      <c r="AA39" t="s">
        <v>81</v>
      </c>
      <c r="AB39">
        <v>1</v>
      </c>
      <c r="AC39" t="s">
        <v>41</v>
      </c>
    </row>
    <row r="40" spans="1:29" x14ac:dyDescent="0.25">
      <c r="A40" t="s">
        <v>233</v>
      </c>
      <c r="B40" t="s">
        <v>234</v>
      </c>
      <c r="C40" t="s">
        <v>235</v>
      </c>
      <c r="D40">
        <v>2019</v>
      </c>
      <c r="E40">
        <v>22</v>
      </c>
      <c r="F40" t="s">
        <v>236</v>
      </c>
      <c r="G40" t="s">
        <v>126</v>
      </c>
      <c r="H40" t="s">
        <v>41</v>
      </c>
      <c r="I40" t="s">
        <v>237</v>
      </c>
      <c r="J40" t="s">
        <v>234</v>
      </c>
      <c r="K40" t="s">
        <v>238</v>
      </c>
      <c r="L40">
        <v>9</v>
      </c>
      <c r="M40">
        <v>4.5</v>
      </c>
      <c r="N40" t="s">
        <v>34</v>
      </c>
      <c r="O40" t="s">
        <v>33</v>
      </c>
      <c r="P40" t="s">
        <v>33</v>
      </c>
      <c r="Q40" t="s">
        <v>33</v>
      </c>
      <c r="R40" t="s">
        <v>33</v>
      </c>
      <c r="S40" t="s">
        <v>33</v>
      </c>
      <c r="T40" t="s">
        <v>33</v>
      </c>
      <c r="U40" t="s">
        <v>33</v>
      </c>
      <c r="V40" t="s">
        <v>33</v>
      </c>
      <c r="W40" t="s">
        <v>33</v>
      </c>
      <c r="X40" t="s">
        <v>33</v>
      </c>
      <c r="Y40" t="s">
        <v>33</v>
      </c>
      <c r="Z40" t="s">
        <v>33</v>
      </c>
      <c r="AA40" t="s">
        <v>33</v>
      </c>
      <c r="AB40">
        <v>0</v>
      </c>
      <c r="AC40" t="s">
        <v>36</v>
      </c>
    </row>
    <row r="41" spans="1:29" x14ac:dyDescent="0.25">
      <c r="A41" t="s">
        <v>239</v>
      </c>
      <c r="B41" t="s">
        <v>240</v>
      </c>
      <c r="C41" t="s">
        <v>241</v>
      </c>
      <c r="D41">
        <v>2019</v>
      </c>
      <c r="E41">
        <v>52</v>
      </c>
      <c r="F41" t="s">
        <v>242</v>
      </c>
      <c r="G41" t="s">
        <v>126</v>
      </c>
      <c r="H41" t="s">
        <v>36</v>
      </c>
      <c r="I41" t="s">
        <v>243</v>
      </c>
      <c r="J41" t="s">
        <v>240</v>
      </c>
      <c r="K41" t="s">
        <v>244</v>
      </c>
      <c r="L41">
        <v>16</v>
      </c>
      <c r="M41">
        <v>8</v>
      </c>
      <c r="N41" t="s">
        <v>34</v>
      </c>
      <c r="O41" t="s">
        <v>33</v>
      </c>
      <c r="P41" t="s">
        <v>33</v>
      </c>
      <c r="Q41" t="s">
        <v>33</v>
      </c>
      <c r="R41" t="s">
        <v>33</v>
      </c>
      <c r="S41" t="s">
        <v>33</v>
      </c>
      <c r="T41" t="s">
        <v>33</v>
      </c>
      <c r="U41" t="s">
        <v>33</v>
      </c>
      <c r="V41" t="s">
        <v>33</v>
      </c>
      <c r="W41" t="s">
        <v>33</v>
      </c>
      <c r="X41" t="s">
        <v>33</v>
      </c>
      <c r="Y41" t="s">
        <v>33</v>
      </c>
      <c r="Z41" t="s">
        <v>33</v>
      </c>
      <c r="AA41" t="s">
        <v>33</v>
      </c>
      <c r="AB41">
        <v>0</v>
      </c>
      <c r="AC41" t="s">
        <v>36</v>
      </c>
    </row>
    <row r="42" spans="1:29" x14ac:dyDescent="0.25">
      <c r="A42" t="s">
        <v>245</v>
      </c>
      <c r="B42" t="s">
        <v>246</v>
      </c>
      <c r="C42" t="s">
        <v>247</v>
      </c>
      <c r="D42">
        <v>2019</v>
      </c>
      <c r="E42">
        <v>22</v>
      </c>
      <c r="F42" t="s">
        <v>248</v>
      </c>
      <c r="G42" t="s">
        <v>33</v>
      </c>
      <c r="H42" t="s">
        <v>33</v>
      </c>
      <c r="I42" t="s">
        <v>33</v>
      </c>
      <c r="J42" t="s">
        <v>33</v>
      </c>
      <c r="K42" t="s">
        <v>33</v>
      </c>
      <c r="L42" t="s">
        <v>33</v>
      </c>
      <c r="M42" t="s">
        <v>33</v>
      </c>
      <c r="N42" t="str">
        <f>VLOOKUP($C42,Sheet2!$C:$U,4,FALSE)</f>
        <v>N/A</v>
      </c>
      <c r="O42" t="str">
        <f>VLOOKUP($C42,Sheet2!$C:$U,5,FALSE)</f>
        <v>NA</v>
      </c>
      <c r="P42" t="str">
        <f>VLOOKUP($C42,Sheet2!$C:$U,6,FALSE)</f>
        <v>NA</v>
      </c>
      <c r="Q42" t="str">
        <f>VLOOKUP($C42,Sheet2!$C:$U,7,FALSE)</f>
        <v>NA</v>
      </c>
      <c r="R42" t="str">
        <f>VLOOKUP($C42,Sheet2!$C:$U,8,FALSE)</f>
        <v>NA</v>
      </c>
      <c r="S42" t="str">
        <f>VLOOKUP($C42,Sheet2!$C:$U,9,FALSE)</f>
        <v>NA</v>
      </c>
      <c r="T42" t="str">
        <f>VLOOKUP($C42,Sheet2!$C:$U,10,FALSE)</f>
        <v>NA</v>
      </c>
      <c r="U42" t="str">
        <f>VLOOKUP($C42,Sheet2!$C:$U,11,FALSE)</f>
        <v>NA</v>
      </c>
      <c r="V42" t="str">
        <f>VLOOKUP($C42,Sheet2!$C:$U,12,FALSE)</f>
        <v>NA</v>
      </c>
      <c r="W42" t="str">
        <f>VLOOKUP($C42,Sheet2!$C:$U,13,FALSE)</f>
        <v>NA</v>
      </c>
      <c r="X42" t="str">
        <f>VLOOKUP($C42,Sheet2!$C:$U,14,FALSE)</f>
        <v>NA</v>
      </c>
      <c r="Y42" t="str">
        <f>VLOOKUP($C42,Sheet2!$C:$U,15,FALSE)</f>
        <v>NA</v>
      </c>
      <c r="Z42" t="str">
        <f>VLOOKUP($C42,Sheet2!$C:$U,16,FALSE)</f>
        <v>NA</v>
      </c>
      <c r="AA42" t="str">
        <f>VLOOKUP($C42,Sheet2!$C:$U,17,FALSE)</f>
        <v>NA</v>
      </c>
      <c r="AB42" t="str">
        <f>VLOOKUP($C42,Sheet2!$C:$U,18,FALSE)</f>
        <v>NA</v>
      </c>
      <c r="AC42" t="s">
        <v>41</v>
      </c>
    </row>
    <row r="43" spans="1:29" x14ac:dyDescent="0.25">
      <c r="A43" t="s">
        <v>249</v>
      </c>
      <c r="B43" t="s">
        <v>250</v>
      </c>
      <c r="C43" t="s">
        <v>251</v>
      </c>
      <c r="D43">
        <v>2019</v>
      </c>
      <c r="E43">
        <v>21</v>
      </c>
      <c r="F43" t="s">
        <v>252</v>
      </c>
      <c r="G43" t="s">
        <v>33</v>
      </c>
      <c r="H43" t="s">
        <v>33</v>
      </c>
      <c r="I43" t="s">
        <v>33</v>
      </c>
      <c r="J43" t="s">
        <v>33</v>
      </c>
      <c r="K43" t="s">
        <v>33</v>
      </c>
      <c r="L43" t="s">
        <v>33</v>
      </c>
      <c r="M43" t="s">
        <v>33</v>
      </c>
      <c r="N43" t="str">
        <f>VLOOKUP($C43,Sheet2!$C:$U,4,FALSE)</f>
        <v>N/A</v>
      </c>
      <c r="O43" t="str">
        <f>VLOOKUP($C43,Sheet2!$C:$U,5,FALSE)</f>
        <v>NA</v>
      </c>
      <c r="P43" t="str">
        <f>VLOOKUP($C43,Sheet2!$C:$U,6,FALSE)</f>
        <v>NA</v>
      </c>
      <c r="Q43" t="str">
        <f>VLOOKUP($C43,Sheet2!$C:$U,7,FALSE)</f>
        <v>NA</v>
      </c>
      <c r="R43" t="str">
        <f>VLOOKUP($C43,Sheet2!$C:$U,8,FALSE)</f>
        <v>NA</v>
      </c>
      <c r="S43" t="str">
        <f>VLOOKUP($C43,Sheet2!$C:$U,9,FALSE)</f>
        <v>NA</v>
      </c>
      <c r="T43" t="str">
        <f>VLOOKUP($C43,Sheet2!$C:$U,10,FALSE)</f>
        <v>NA</v>
      </c>
      <c r="U43" t="str">
        <f>VLOOKUP($C43,Sheet2!$C:$U,11,FALSE)</f>
        <v>NA</v>
      </c>
      <c r="V43" t="str">
        <f>VLOOKUP($C43,Sheet2!$C:$U,12,FALSE)</f>
        <v>NA</v>
      </c>
      <c r="W43" t="str">
        <f>VLOOKUP($C43,Sheet2!$C:$U,13,FALSE)</f>
        <v>NA</v>
      </c>
      <c r="X43" t="str">
        <f>VLOOKUP($C43,Sheet2!$C:$U,14,FALSE)</f>
        <v>NA</v>
      </c>
      <c r="Y43" t="str">
        <f>VLOOKUP($C43,Sheet2!$C:$U,15,FALSE)</f>
        <v>NA</v>
      </c>
      <c r="Z43" t="str">
        <f>VLOOKUP($C43,Sheet2!$C:$U,16,FALSE)</f>
        <v>NA</v>
      </c>
      <c r="AA43" t="str">
        <f>VLOOKUP($C43,Sheet2!$C:$U,17,FALSE)</f>
        <v>NA</v>
      </c>
      <c r="AB43" t="str">
        <f>VLOOKUP($C43,Sheet2!$C:$U,18,FALSE)</f>
        <v>NA</v>
      </c>
      <c r="AC43" t="s">
        <v>41</v>
      </c>
    </row>
    <row r="44" spans="1:29" x14ac:dyDescent="0.25">
      <c r="A44" t="s">
        <v>253</v>
      </c>
      <c r="B44" t="s">
        <v>254</v>
      </c>
      <c r="C44" t="s">
        <v>255</v>
      </c>
      <c r="D44">
        <v>2019</v>
      </c>
      <c r="E44">
        <v>27</v>
      </c>
      <c r="F44" t="s">
        <v>256</v>
      </c>
      <c r="G44" t="s">
        <v>126</v>
      </c>
      <c r="H44" t="s">
        <v>41</v>
      </c>
      <c r="I44" t="s">
        <v>257</v>
      </c>
      <c r="J44" t="s">
        <v>254</v>
      </c>
      <c r="K44" t="s">
        <v>258</v>
      </c>
      <c r="L44">
        <v>8</v>
      </c>
      <c r="M44">
        <v>4</v>
      </c>
      <c r="N44" t="s">
        <v>34</v>
      </c>
      <c r="O44" t="s">
        <v>33</v>
      </c>
      <c r="P44" t="s">
        <v>33</v>
      </c>
      <c r="Q44" t="s">
        <v>33</v>
      </c>
      <c r="R44" t="s">
        <v>33</v>
      </c>
      <c r="S44" t="s">
        <v>33</v>
      </c>
      <c r="T44" t="s">
        <v>33</v>
      </c>
      <c r="U44" t="s">
        <v>33</v>
      </c>
      <c r="V44" t="s">
        <v>33</v>
      </c>
      <c r="W44" t="s">
        <v>33</v>
      </c>
      <c r="X44" t="s">
        <v>33</v>
      </c>
      <c r="Y44" t="s">
        <v>33</v>
      </c>
      <c r="Z44" t="s">
        <v>33</v>
      </c>
      <c r="AA44" t="s">
        <v>33</v>
      </c>
      <c r="AB44">
        <v>0</v>
      </c>
      <c r="AC44" t="s">
        <v>36</v>
      </c>
    </row>
    <row r="45" spans="1:29" x14ac:dyDescent="0.25">
      <c r="A45" t="s">
        <v>259</v>
      </c>
      <c r="B45" t="s">
        <v>260</v>
      </c>
      <c r="C45" t="s">
        <v>261</v>
      </c>
      <c r="D45">
        <v>2019</v>
      </c>
      <c r="E45">
        <v>20</v>
      </c>
      <c r="F45" t="s">
        <v>262</v>
      </c>
      <c r="G45" t="s">
        <v>33</v>
      </c>
      <c r="H45" t="s">
        <v>33</v>
      </c>
      <c r="I45" t="s">
        <v>33</v>
      </c>
      <c r="J45" t="s">
        <v>33</v>
      </c>
      <c r="K45" t="s">
        <v>33</v>
      </c>
      <c r="L45" t="s">
        <v>33</v>
      </c>
      <c r="M45" t="s">
        <v>33</v>
      </c>
      <c r="N45" t="s">
        <v>34</v>
      </c>
      <c r="O45" t="s">
        <v>263</v>
      </c>
      <c r="P45" t="s">
        <v>33</v>
      </c>
      <c r="Q45" t="s">
        <v>33</v>
      </c>
      <c r="R45" t="s">
        <v>33</v>
      </c>
      <c r="S45" t="s">
        <v>33</v>
      </c>
      <c r="T45" t="s">
        <v>33</v>
      </c>
      <c r="U45" t="s">
        <v>33</v>
      </c>
      <c r="V45" t="s">
        <v>33</v>
      </c>
      <c r="W45" t="s">
        <v>33</v>
      </c>
      <c r="X45" t="s">
        <v>33</v>
      </c>
      <c r="Y45" t="s">
        <v>33</v>
      </c>
      <c r="Z45" t="s">
        <v>33</v>
      </c>
      <c r="AA45" t="s">
        <v>33</v>
      </c>
      <c r="AB45" t="s">
        <v>33</v>
      </c>
      <c r="AC45" t="s">
        <v>36</v>
      </c>
    </row>
    <row r="46" spans="1:29" x14ac:dyDescent="0.25">
      <c r="A46" t="s">
        <v>264</v>
      </c>
      <c r="B46" t="s">
        <v>265</v>
      </c>
      <c r="C46" t="s">
        <v>266</v>
      </c>
      <c r="D46">
        <v>2019</v>
      </c>
      <c r="E46">
        <v>17</v>
      </c>
      <c r="F46" t="s">
        <v>267</v>
      </c>
      <c r="G46" t="s">
        <v>33</v>
      </c>
      <c r="H46" t="s">
        <v>33</v>
      </c>
      <c r="I46" t="s">
        <v>33</v>
      </c>
      <c r="J46" t="s">
        <v>33</v>
      </c>
      <c r="K46" t="s">
        <v>33</v>
      </c>
      <c r="L46" t="s">
        <v>33</v>
      </c>
      <c r="M46" t="s">
        <v>33</v>
      </c>
      <c r="N46" t="s">
        <v>268</v>
      </c>
      <c r="P46" t="s">
        <v>33</v>
      </c>
      <c r="Q46" t="s">
        <v>170</v>
      </c>
      <c r="R46" t="s">
        <v>33</v>
      </c>
      <c r="S46" t="s">
        <v>269</v>
      </c>
      <c r="T46" t="s">
        <v>270</v>
      </c>
      <c r="U46" t="s">
        <v>79</v>
      </c>
      <c r="V46" t="s">
        <v>79</v>
      </c>
      <c r="W46" t="s">
        <v>79</v>
      </c>
      <c r="X46" t="s">
        <v>79</v>
      </c>
      <c r="Y46" t="s">
        <v>271</v>
      </c>
      <c r="Z46" t="s">
        <v>272</v>
      </c>
      <c r="AA46" t="s">
        <v>33</v>
      </c>
      <c r="AB46" t="s">
        <v>33</v>
      </c>
      <c r="AC46" t="s">
        <v>36</v>
      </c>
    </row>
    <row r="47" spans="1:29" x14ac:dyDescent="0.25">
      <c r="A47" t="s">
        <v>273</v>
      </c>
      <c r="B47" t="s">
        <v>274</v>
      </c>
      <c r="C47" t="s">
        <v>275</v>
      </c>
      <c r="D47">
        <v>2019</v>
      </c>
      <c r="E47">
        <v>16</v>
      </c>
      <c r="F47" t="s">
        <v>276</v>
      </c>
      <c r="G47" t="s">
        <v>33</v>
      </c>
      <c r="H47" t="s">
        <v>33</v>
      </c>
      <c r="I47" t="s">
        <v>33</v>
      </c>
      <c r="J47" t="s">
        <v>33</v>
      </c>
      <c r="K47" t="s">
        <v>33</v>
      </c>
      <c r="L47" t="s">
        <v>33</v>
      </c>
      <c r="M47" t="s">
        <v>33</v>
      </c>
      <c r="N47" t="str">
        <f>VLOOKUP($C47,Sheet2!$C:$U,4,FALSE)</f>
        <v>N/A</v>
      </c>
      <c r="O47" t="str">
        <f>VLOOKUP($C47,Sheet2!$C:$U,5,FALSE)</f>
        <v>NA</v>
      </c>
      <c r="P47" t="str">
        <f>VLOOKUP($C47,Sheet2!$C:$U,6,FALSE)</f>
        <v>NA</v>
      </c>
      <c r="Q47" t="str">
        <f>VLOOKUP($C47,Sheet2!$C:$U,7,FALSE)</f>
        <v>NA</v>
      </c>
      <c r="R47" t="str">
        <f>VLOOKUP($C47,Sheet2!$C:$U,8,FALSE)</f>
        <v>NA</v>
      </c>
      <c r="S47" t="str">
        <f>VLOOKUP($C47,Sheet2!$C:$U,9,FALSE)</f>
        <v>NA</v>
      </c>
      <c r="T47" t="str">
        <f>VLOOKUP($C47,Sheet2!$C:$U,10,FALSE)</f>
        <v>NA</v>
      </c>
      <c r="U47" t="str">
        <f>VLOOKUP($C47,Sheet2!$C:$U,11,FALSE)</f>
        <v>NA</v>
      </c>
      <c r="V47" t="str">
        <f>VLOOKUP($C47,Sheet2!$C:$U,12,FALSE)</f>
        <v>NA</v>
      </c>
      <c r="W47" t="str">
        <f>VLOOKUP($C47,Sheet2!$C:$U,13,FALSE)</f>
        <v>NA</v>
      </c>
      <c r="X47" t="str">
        <f>VLOOKUP($C47,Sheet2!$C:$U,14,FALSE)</f>
        <v>NA</v>
      </c>
      <c r="Y47" t="str">
        <f>VLOOKUP($C47,Sheet2!$C:$U,15,FALSE)</f>
        <v>NA</v>
      </c>
      <c r="Z47" t="str">
        <f>VLOOKUP($C47,Sheet2!$C:$U,16,FALSE)</f>
        <v>NA</v>
      </c>
      <c r="AA47" t="str">
        <f>VLOOKUP($C47,Sheet2!$C:$U,17,FALSE)</f>
        <v>NA</v>
      </c>
      <c r="AB47" t="str">
        <f>VLOOKUP($C47,Sheet2!$C:$U,18,FALSE)</f>
        <v>NA</v>
      </c>
      <c r="AC47" t="s">
        <v>41</v>
      </c>
    </row>
    <row r="48" spans="1:29" x14ac:dyDescent="0.25">
      <c r="A48" t="s">
        <v>277</v>
      </c>
      <c r="B48" t="s">
        <v>278</v>
      </c>
      <c r="C48" t="s">
        <v>279</v>
      </c>
      <c r="D48">
        <v>2019</v>
      </c>
      <c r="E48">
        <v>26</v>
      </c>
      <c r="F48" t="s">
        <v>280</v>
      </c>
      <c r="G48" t="s">
        <v>126</v>
      </c>
      <c r="H48" t="s">
        <v>41</v>
      </c>
      <c r="I48" t="s">
        <v>281</v>
      </c>
      <c r="J48" t="s">
        <v>278</v>
      </c>
      <c r="K48" t="s">
        <v>282</v>
      </c>
      <c r="L48">
        <v>8</v>
      </c>
      <c r="M48">
        <v>4</v>
      </c>
      <c r="N48" t="s">
        <v>283</v>
      </c>
      <c r="O48" t="s">
        <v>284</v>
      </c>
      <c r="P48" t="s">
        <v>285</v>
      </c>
      <c r="Q48" t="s">
        <v>170</v>
      </c>
      <c r="R48" t="s">
        <v>33</v>
      </c>
      <c r="S48" t="s">
        <v>79</v>
      </c>
      <c r="T48" t="s">
        <v>79</v>
      </c>
      <c r="U48" t="s">
        <v>79</v>
      </c>
      <c r="V48" t="s">
        <v>79</v>
      </c>
      <c r="W48" t="s">
        <v>79</v>
      </c>
      <c r="X48" t="s">
        <v>79</v>
      </c>
      <c r="Y48" t="s">
        <v>79</v>
      </c>
      <c r="Z48" t="s">
        <v>80</v>
      </c>
      <c r="AA48" t="s">
        <v>286</v>
      </c>
      <c r="AB48">
        <v>1</v>
      </c>
      <c r="AC48" t="s">
        <v>36</v>
      </c>
    </row>
    <row r="49" spans="1:29" x14ac:dyDescent="0.25">
      <c r="A49" t="s">
        <v>287</v>
      </c>
      <c r="B49" t="s">
        <v>288</v>
      </c>
      <c r="C49" t="s">
        <v>289</v>
      </c>
      <c r="D49">
        <v>2019</v>
      </c>
      <c r="E49">
        <v>21</v>
      </c>
      <c r="F49" t="s">
        <v>290</v>
      </c>
      <c r="G49" t="s">
        <v>126</v>
      </c>
      <c r="H49" t="s">
        <v>36</v>
      </c>
      <c r="I49" t="s">
        <v>291</v>
      </c>
      <c r="J49" t="s">
        <v>288</v>
      </c>
      <c r="K49" t="s">
        <v>292</v>
      </c>
      <c r="L49">
        <v>11</v>
      </c>
      <c r="M49">
        <v>5.5</v>
      </c>
      <c r="N49" t="s">
        <v>293</v>
      </c>
      <c r="O49" t="s">
        <v>33</v>
      </c>
      <c r="P49" t="s">
        <v>33</v>
      </c>
      <c r="Q49" t="s">
        <v>170</v>
      </c>
      <c r="R49" t="s">
        <v>33</v>
      </c>
      <c r="S49" t="s">
        <v>270</v>
      </c>
      <c r="T49" t="s">
        <v>106</v>
      </c>
      <c r="U49" t="s">
        <v>79</v>
      </c>
      <c r="V49" t="s">
        <v>81</v>
      </c>
      <c r="W49" t="s">
        <v>79</v>
      </c>
      <c r="X49" t="s">
        <v>79</v>
      </c>
      <c r="Y49" t="s">
        <v>294</v>
      </c>
      <c r="Z49" t="s">
        <v>295</v>
      </c>
      <c r="AA49" t="s">
        <v>79</v>
      </c>
      <c r="AB49">
        <v>1</v>
      </c>
      <c r="AC49" t="s">
        <v>41</v>
      </c>
    </row>
    <row r="50" spans="1:29" x14ac:dyDescent="0.25">
      <c r="A50" t="s">
        <v>296</v>
      </c>
      <c r="B50" t="s">
        <v>297</v>
      </c>
      <c r="C50" t="s">
        <v>298</v>
      </c>
      <c r="D50">
        <v>2019</v>
      </c>
      <c r="E50">
        <v>20</v>
      </c>
      <c r="F50" t="s">
        <v>299</v>
      </c>
      <c r="G50" t="s">
        <v>33</v>
      </c>
      <c r="H50" t="s">
        <v>33</v>
      </c>
      <c r="I50" t="s">
        <v>33</v>
      </c>
      <c r="J50" t="s">
        <v>33</v>
      </c>
      <c r="K50" t="s">
        <v>33</v>
      </c>
      <c r="L50" t="s">
        <v>33</v>
      </c>
      <c r="M50" t="s">
        <v>33</v>
      </c>
      <c r="N50" t="str">
        <f>VLOOKUP($C50,Sheet2!$C:$U,4,FALSE)</f>
        <v>N/A</v>
      </c>
      <c r="O50" t="str">
        <f>VLOOKUP($C50,Sheet2!$C:$U,5,FALSE)</f>
        <v>NA</v>
      </c>
      <c r="P50" t="str">
        <f>VLOOKUP($C50,Sheet2!$C:$U,6,FALSE)</f>
        <v>NA</v>
      </c>
      <c r="Q50" t="str">
        <f>VLOOKUP($C50,Sheet2!$C:$U,7,FALSE)</f>
        <v>NA</v>
      </c>
      <c r="R50" t="str">
        <f>VLOOKUP($C50,Sheet2!$C:$U,8,FALSE)</f>
        <v>NA</v>
      </c>
      <c r="S50" t="str">
        <f>VLOOKUP($C50,Sheet2!$C:$U,9,FALSE)</f>
        <v>NA</v>
      </c>
      <c r="T50" t="str">
        <f>VLOOKUP($C50,Sheet2!$C:$U,10,FALSE)</f>
        <v>NA</v>
      </c>
      <c r="U50" t="str">
        <f>VLOOKUP($C50,Sheet2!$C:$U,11,FALSE)</f>
        <v>NA</v>
      </c>
      <c r="V50" t="str">
        <f>VLOOKUP($C50,Sheet2!$C:$U,12,FALSE)</f>
        <v>NA</v>
      </c>
      <c r="W50" t="str">
        <f>VLOOKUP($C50,Sheet2!$C:$U,13,FALSE)</f>
        <v>NA</v>
      </c>
      <c r="X50" t="str">
        <f>VLOOKUP($C50,Sheet2!$C:$U,14,FALSE)</f>
        <v>NA</v>
      </c>
      <c r="Y50" t="str">
        <f>VLOOKUP($C50,Sheet2!$C:$U,15,FALSE)</f>
        <v>NA</v>
      </c>
      <c r="Z50" t="str">
        <f>VLOOKUP($C50,Sheet2!$C:$U,16,FALSE)</f>
        <v>NA</v>
      </c>
      <c r="AA50" t="str">
        <f>VLOOKUP($C50,Sheet2!$C:$U,17,FALSE)</f>
        <v>NA</v>
      </c>
      <c r="AB50" t="str">
        <f>VLOOKUP($C50,Sheet2!$C:$U,18,FALSE)</f>
        <v>NA</v>
      </c>
      <c r="AC50" t="s">
        <v>41</v>
      </c>
    </row>
    <row r="51" spans="1:29" x14ac:dyDescent="0.25">
      <c r="A51" t="s">
        <v>300</v>
      </c>
      <c r="B51" t="s">
        <v>301</v>
      </c>
      <c r="C51" t="s">
        <v>302</v>
      </c>
      <c r="D51">
        <v>2019</v>
      </c>
      <c r="E51">
        <v>53</v>
      </c>
      <c r="F51" t="s">
        <v>303</v>
      </c>
      <c r="G51" t="s">
        <v>126</v>
      </c>
      <c r="H51" t="s">
        <v>36</v>
      </c>
      <c r="I51" t="s">
        <v>304</v>
      </c>
      <c r="J51" t="s">
        <v>301</v>
      </c>
      <c r="K51" t="s">
        <v>305</v>
      </c>
      <c r="L51">
        <v>18</v>
      </c>
      <c r="M51">
        <v>9</v>
      </c>
      <c r="N51" t="s">
        <v>306</v>
      </c>
      <c r="O51" t="s">
        <v>307</v>
      </c>
      <c r="P51" t="s">
        <v>308</v>
      </c>
      <c r="Q51" t="s">
        <v>170</v>
      </c>
      <c r="R51" t="s">
        <v>33</v>
      </c>
      <c r="S51" t="s">
        <v>309</v>
      </c>
      <c r="T51" t="s">
        <v>106</v>
      </c>
      <c r="U51" t="s">
        <v>79</v>
      </c>
      <c r="V51" t="s">
        <v>79</v>
      </c>
      <c r="W51" t="s">
        <v>79</v>
      </c>
      <c r="X51" t="s">
        <v>79</v>
      </c>
      <c r="Y51" t="s">
        <v>310</v>
      </c>
      <c r="Z51" t="s">
        <v>172</v>
      </c>
      <c r="AA51" t="s">
        <v>79</v>
      </c>
      <c r="AB51">
        <v>1</v>
      </c>
      <c r="AC51" t="s">
        <v>36</v>
      </c>
    </row>
    <row r="52" spans="1:29" x14ac:dyDescent="0.25">
      <c r="A52" t="s">
        <v>311</v>
      </c>
      <c r="B52" t="s">
        <v>312</v>
      </c>
      <c r="C52" t="s">
        <v>313</v>
      </c>
      <c r="D52">
        <v>2019</v>
      </c>
      <c r="E52">
        <v>32</v>
      </c>
      <c r="F52" t="s">
        <v>314</v>
      </c>
      <c r="G52" t="s">
        <v>126</v>
      </c>
      <c r="H52" t="s">
        <v>36</v>
      </c>
      <c r="I52" t="s">
        <v>315</v>
      </c>
      <c r="J52" t="s">
        <v>312</v>
      </c>
      <c r="K52" t="s">
        <v>316</v>
      </c>
      <c r="L52">
        <v>16</v>
      </c>
      <c r="M52">
        <v>8</v>
      </c>
      <c r="N52" t="s">
        <v>34</v>
      </c>
      <c r="O52" t="s">
        <v>33</v>
      </c>
      <c r="P52" t="s">
        <v>33</v>
      </c>
      <c r="Q52" t="s">
        <v>33</v>
      </c>
      <c r="R52" t="s">
        <v>33</v>
      </c>
      <c r="S52" t="s">
        <v>33</v>
      </c>
      <c r="T52" t="s">
        <v>33</v>
      </c>
      <c r="U52" t="s">
        <v>33</v>
      </c>
      <c r="V52" t="s">
        <v>33</v>
      </c>
      <c r="W52" t="s">
        <v>33</v>
      </c>
      <c r="X52" t="s">
        <v>33</v>
      </c>
      <c r="Y52" t="s">
        <v>33</v>
      </c>
      <c r="Z52" t="s">
        <v>33</v>
      </c>
      <c r="AA52" t="s">
        <v>33</v>
      </c>
      <c r="AB52">
        <v>0</v>
      </c>
      <c r="AC52" t="s">
        <v>36</v>
      </c>
    </row>
    <row r="53" spans="1:29" x14ac:dyDescent="0.25">
      <c r="A53" t="s">
        <v>317</v>
      </c>
      <c r="B53" t="s">
        <v>318</v>
      </c>
      <c r="C53" t="s">
        <v>319</v>
      </c>
      <c r="D53">
        <v>2019</v>
      </c>
      <c r="E53">
        <v>30</v>
      </c>
      <c r="F53" t="s">
        <v>320</v>
      </c>
      <c r="G53" t="s">
        <v>126</v>
      </c>
      <c r="H53" t="s">
        <v>41</v>
      </c>
      <c r="I53" t="s">
        <v>321</v>
      </c>
      <c r="J53" t="s">
        <v>318</v>
      </c>
      <c r="K53" t="s">
        <v>322</v>
      </c>
      <c r="L53">
        <v>14</v>
      </c>
      <c r="M53">
        <v>7</v>
      </c>
      <c r="N53" t="s">
        <v>34</v>
      </c>
      <c r="O53" t="s">
        <v>33</v>
      </c>
      <c r="P53" t="s">
        <v>33</v>
      </c>
      <c r="Q53" t="s">
        <v>33</v>
      </c>
      <c r="R53" t="s">
        <v>33</v>
      </c>
      <c r="S53" t="s">
        <v>33</v>
      </c>
      <c r="T53" t="s">
        <v>33</v>
      </c>
      <c r="U53" t="s">
        <v>33</v>
      </c>
      <c r="V53" t="s">
        <v>33</v>
      </c>
      <c r="W53" t="s">
        <v>33</v>
      </c>
      <c r="X53" t="s">
        <v>33</v>
      </c>
      <c r="Y53" t="s">
        <v>33</v>
      </c>
      <c r="Z53" t="s">
        <v>33</v>
      </c>
      <c r="AA53" t="s">
        <v>33</v>
      </c>
      <c r="AB53">
        <v>0</v>
      </c>
      <c r="AC53" t="s">
        <v>41</v>
      </c>
    </row>
    <row r="54" spans="1:29" x14ac:dyDescent="0.25">
      <c r="A54" t="s">
        <v>323</v>
      </c>
      <c r="B54" t="s">
        <v>324</v>
      </c>
      <c r="C54" t="s">
        <v>325</v>
      </c>
      <c r="D54">
        <v>2019</v>
      </c>
      <c r="E54">
        <v>34</v>
      </c>
      <c r="F54" t="s">
        <v>326</v>
      </c>
      <c r="G54" t="s">
        <v>126</v>
      </c>
      <c r="H54" t="s">
        <v>36</v>
      </c>
      <c r="I54" t="s">
        <v>327</v>
      </c>
      <c r="J54" t="s">
        <v>324</v>
      </c>
      <c r="K54" t="s">
        <v>328</v>
      </c>
      <c r="L54">
        <v>12</v>
      </c>
      <c r="M54">
        <v>6</v>
      </c>
      <c r="N54" t="s">
        <v>34</v>
      </c>
      <c r="O54" t="s">
        <v>33</v>
      </c>
      <c r="P54" t="s">
        <v>33</v>
      </c>
      <c r="Q54" t="s">
        <v>33</v>
      </c>
      <c r="R54" t="s">
        <v>33</v>
      </c>
      <c r="S54" t="s">
        <v>33</v>
      </c>
      <c r="T54" t="s">
        <v>33</v>
      </c>
      <c r="U54" t="s">
        <v>33</v>
      </c>
      <c r="V54" t="s">
        <v>33</v>
      </c>
      <c r="W54" t="s">
        <v>33</v>
      </c>
      <c r="X54" t="s">
        <v>33</v>
      </c>
      <c r="Y54" t="s">
        <v>33</v>
      </c>
      <c r="Z54" t="s">
        <v>33</v>
      </c>
      <c r="AA54" t="s">
        <v>33</v>
      </c>
      <c r="AB54">
        <v>0</v>
      </c>
      <c r="AC54" t="s">
        <v>36</v>
      </c>
    </row>
    <row r="55" spans="1:29" x14ac:dyDescent="0.25">
      <c r="A55" t="s">
        <v>329</v>
      </c>
      <c r="B55" t="s">
        <v>330</v>
      </c>
      <c r="C55" t="s">
        <v>331</v>
      </c>
      <c r="D55">
        <v>2019</v>
      </c>
      <c r="E55">
        <v>24</v>
      </c>
      <c r="F55" t="s">
        <v>332</v>
      </c>
      <c r="G55" t="s">
        <v>33</v>
      </c>
      <c r="H55" t="s">
        <v>33</v>
      </c>
      <c r="I55" t="s">
        <v>33</v>
      </c>
      <c r="J55" t="s">
        <v>33</v>
      </c>
      <c r="K55" t="s">
        <v>33</v>
      </c>
      <c r="L55" t="s">
        <v>33</v>
      </c>
      <c r="M55" t="s">
        <v>33</v>
      </c>
      <c r="N55" t="str">
        <f>VLOOKUP($C55,Sheet2!$C:$U,4,FALSE)</f>
        <v>N/A</v>
      </c>
      <c r="O55" t="str">
        <f>VLOOKUP($C55,Sheet2!$C:$U,5,FALSE)</f>
        <v>NA</v>
      </c>
      <c r="P55" t="str">
        <f>VLOOKUP($C55,Sheet2!$C:$U,6,FALSE)</f>
        <v>NA</v>
      </c>
      <c r="Q55" t="str">
        <f>VLOOKUP($C55,Sheet2!$C:$U,7,FALSE)</f>
        <v>NA</v>
      </c>
      <c r="R55" t="str">
        <f>VLOOKUP($C55,Sheet2!$C:$U,8,FALSE)</f>
        <v>NA</v>
      </c>
      <c r="S55" t="str">
        <f>VLOOKUP($C55,Sheet2!$C:$U,9,FALSE)</f>
        <v>NA</v>
      </c>
      <c r="T55" t="str">
        <f>VLOOKUP($C55,Sheet2!$C:$U,10,FALSE)</f>
        <v>NA</v>
      </c>
      <c r="U55" t="str">
        <f>VLOOKUP($C55,Sheet2!$C:$U,11,FALSE)</f>
        <v>NA</v>
      </c>
      <c r="V55" t="str">
        <f>VLOOKUP($C55,Sheet2!$C:$U,12,FALSE)</f>
        <v>NA</v>
      </c>
      <c r="W55" t="str">
        <f>VLOOKUP($C55,Sheet2!$C:$U,13,FALSE)</f>
        <v>NA</v>
      </c>
      <c r="X55" t="str">
        <f>VLOOKUP($C55,Sheet2!$C:$U,14,FALSE)</f>
        <v>NA</v>
      </c>
      <c r="Y55" t="str">
        <f>VLOOKUP($C55,Sheet2!$C:$U,15,FALSE)</f>
        <v>NA</v>
      </c>
      <c r="Z55" t="str">
        <f>VLOOKUP($C55,Sheet2!$C:$U,16,FALSE)</f>
        <v>NA</v>
      </c>
      <c r="AA55" t="str">
        <f>VLOOKUP($C55,Sheet2!$C:$U,17,FALSE)</f>
        <v>NA</v>
      </c>
      <c r="AB55" t="str">
        <f>VLOOKUP($C55,Sheet2!$C:$U,18,FALSE)</f>
        <v>NA</v>
      </c>
      <c r="AC55" t="s">
        <v>41</v>
      </c>
    </row>
    <row r="56" spans="1:29" x14ac:dyDescent="0.25">
      <c r="A56" t="s">
        <v>333</v>
      </c>
      <c r="B56" t="s">
        <v>334</v>
      </c>
      <c r="C56" t="s">
        <v>335</v>
      </c>
      <c r="D56">
        <v>2019</v>
      </c>
      <c r="E56">
        <v>19</v>
      </c>
      <c r="F56" t="s">
        <v>336</v>
      </c>
      <c r="G56" t="s">
        <v>126</v>
      </c>
      <c r="H56" t="s">
        <v>36</v>
      </c>
      <c r="I56" t="s">
        <v>337</v>
      </c>
      <c r="J56" t="s">
        <v>334</v>
      </c>
      <c r="K56" t="s">
        <v>338</v>
      </c>
      <c r="L56">
        <v>11</v>
      </c>
      <c r="M56">
        <v>5.5</v>
      </c>
      <c r="N56" t="s">
        <v>34</v>
      </c>
      <c r="O56" t="s">
        <v>33</v>
      </c>
      <c r="P56" t="s">
        <v>33</v>
      </c>
      <c r="Q56" t="s">
        <v>33</v>
      </c>
      <c r="R56" t="s">
        <v>33</v>
      </c>
      <c r="S56" t="s">
        <v>33</v>
      </c>
      <c r="T56" t="s">
        <v>33</v>
      </c>
      <c r="U56" t="s">
        <v>33</v>
      </c>
      <c r="V56" t="s">
        <v>33</v>
      </c>
      <c r="W56" t="s">
        <v>33</v>
      </c>
      <c r="X56" t="s">
        <v>33</v>
      </c>
      <c r="Y56" t="s">
        <v>33</v>
      </c>
      <c r="Z56" t="s">
        <v>33</v>
      </c>
      <c r="AA56" t="s">
        <v>33</v>
      </c>
      <c r="AB56">
        <v>0</v>
      </c>
      <c r="AC56" t="s">
        <v>41</v>
      </c>
    </row>
    <row r="57" spans="1:29" x14ac:dyDescent="0.25">
      <c r="A57" t="s">
        <v>339</v>
      </c>
      <c r="B57" t="s">
        <v>340</v>
      </c>
      <c r="C57" t="s">
        <v>341</v>
      </c>
      <c r="D57">
        <v>2019</v>
      </c>
      <c r="E57">
        <v>39</v>
      </c>
      <c r="F57" t="s">
        <v>342</v>
      </c>
      <c r="G57" t="s">
        <v>126</v>
      </c>
      <c r="H57" t="s">
        <v>36</v>
      </c>
      <c r="I57" t="s">
        <v>343</v>
      </c>
      <c r="J57" t="s">
        <v>340</v>
      </c>
      <c r="K57" t="s">
        <v>344</v>
      </c>
      <c r="L57">
        <v>14</v>
      </c>
      <c r="M57">
        <v>7</v>
      </c>
      <c r="N57" t="s">
        <v>3807</v>
      </c>
      <c r="O57" t="s">
        <v>33</v>
      </c>
      <c r="P57" t="s">
        <v>33</v>
      </c>
      <c r="Q57" t="s">
        <v>346</v>
      </c>
      <c r="R57" t="s">
        <v>347</v>
      </c>
      <c r="S57" t="s">
        <v>309</v>
      </c>
      <c r="T57" t="s">
        <v>348</v>
      </c>
      <c r="U57" t="s">
        <v>81</v>
      </c>
      <c r="V57" t="s">
        <v>79</v>
      </c>
      <c r="W57" t="s">
        <v>79</v>
      </c>
      <c r="X57" t="s">
        <v>349</v>
      </c>
      <c r="Y57" t="s">
        <v>79</v>
      </c>
      <c r="Z57" t="s">
        <v>172</v>
      </c>
      <c r="AA57" t="s">
        <v>79</v>
      </c>
      <c r="AB57">
        <v>1</v>
      </c>
      <c r="AC57" t="s">
        <v>41</v>
      </c>
    </row>
    <row r="58" spans="1:29" x14ac:dyDescent="0.25">
      <c r="A58" t="s">
        <v>350</v>
      </c>
      <c r="B58" t="s">
        <v>351</v>
      </c>
      <c r="C58" t="s">
        <v>352</v>
      </c>
      <c r="D58">
        <v>2019</v>
      </c>
      <c r="E58">
        <v>51</v>
      </c>
      <c r="F58" t="s">
        <v>353</v>
      </c>
      <c r="G58" t="s">
        <v>126</v>
      </c>
      <c r="H58" t="s">
        <v>36</v>
      </c>
      <c r="I58" t="s">
        <v>354</v>
      </c>
      <c r="J58" t="s">
        <v>351</v>
      </c>
      <c r="K58" t="s">
        <v>355</v>
      </c>
      <c r="L58">
        <v>31</v>
      </c>
      <c r="M58">
        <v>15.5</v>
      </c>
      <c r="N58" t="s">
        <v>34</v>
      </c>
      <c r="O58" t="s">
        <v>33</v>
      </c>
      <c r="P58" t="s">
        <v>33</v>
      </c>
      <c r="Q58" t="s">
        <v>33</v>
      </c>
      <c r="R58" t="s">
        <v>33</v>
      </c>
      <c r="S58" t="s">
        <v>33</v>
      </c>
      <c r="T58" t="s">
        <v>33</v>
      </c>
      <c r="U58" t="s">
        <v>33</v>
      </c>
      <c r="V58" t="s">
        <v>33</v>
      </c>
      <c r="W58" t="s">
        <v>33</v>
      </c>
      <c r="X58" t="s">
        <v>33</v>
      </c>
      <c r="Y58" t="s">
        <v>33</v>
      </c>
      <c r="Z58" t="s">
        <v>33</v>
      </c>
      <c r="AA58" t="s">
        <v>33</v>
      </c>
      <c r="AB58">
        <v>0</v>
      </c>
      <c r="AC58" t="s">
        <v>41</v>
      </c>
    </row>
    <row r="59" spans="1:29" x14ac:dyDescent="0.25">
      <c r="A59" t="s">
        <v>356</v>
      </c>
      <c r="B59" t="s">
        <v>357</v>
      </c>
      <c r="C59" t="s">
        <v>358</v>
      </c>
      <c r="D59">
        <v>2019</v>
      </c>
      <c r="E59">
        <v>18</v>
      </c>
      <c r="F59" t="s">
        <v>359</v>
      </c>
      <c r="G59" t="s">
        <v>33</v>
      </c>
      <c r="H59" t="s">
        <v>33</v>
      </c>
      <c r="I59" t="s">
        <v>33</v>
      </c>
      <c r="J59" t="s">
        <v>33</v>
      </c>
      <c r="K59" t="s">
        <v>33</v>
      </c>
      <c r="L59" t="s">
        <v>33</v>
      </c>
      <c r="M59" t="s">
        <v>33</v>
      </c>
      <c r="N59" t="s">
        <v>34</v>
      </c>
      <c r="O59" t="s">
        <v>360</v>
      </c>
      <c r="P59" t="s">
        <v>33</v>
      </c>
      <c r="Q59" t="s">
        <v>33</v>
      </c>
      <c r="R59" t="s">
        <v>33</v>
      </c>
      <c r="S59" t="s">
        <v>33</v>
      </c>
      <c r="T59" t="s">
        <v>33</v>
      </c>
      <c r="U59" t="s">
        <v>33</v>
      </c>
      <c r="V59" t="s">
        <v>33</v>
      </c>
      <c r="W59" t="s">
        <v>33</v>
      </c>
      <c r="X59" t="s">
        <v>33</v>
      </c>
      <c r="Y59" t="s">
        <v>33</v>
      </c>
      <c r="Z59" t="s">
        <v>33</v>
      </c>
      <c r="AA59" t="s">
        <v>33</v>
      </c>
      <c r="AB59" t="s">
        <v>33</v>
      </c>
      <c r="AC59" t="s">
        <v>36</v>
      </c>
    </row>
    <row r="60" spans="1:29" x14ac:dyDescent="0.25">
      <c r="A60" t="s">
        <v>361</v>
      </c>
      <c r="B60" t="s">
        <v>362</v>
      </c>
      <c r="C60" t="s">
        <v>363</v>
      </c>
      <c r="D60">
        <v>2018</v>
      </c>
      <c r="E60">
        <v>42</v>
      </c>
      <c r="F60" t="s">
        <v>364</v>
      </c>
      <c r="G60" t="s">
        <v>126</v>
      </c>
      <c r="H60" t="s">
        <v>41</v>
      </c>
      <c r="I60" t="s">
        <v>365</v>
      </c>
      <c r="J60" t="s">
        <v>362</v>
      </c>
      <c r="K60" t="s">
        <v>366</v>
      </c>
      <c r="L60">
        <v>14</v>
      </c>
      <c r="M60">
        <v>4.6666666670000003</v>
      </c>
      <c r="N60" t="s">
        <v>34</v>
      </c>
      <c r="O60" t="s">
        <v>33</v>
      </c>
      <c r="P60" t="s">
        <v>33</v>
      </c>
      <c r="Q60" t="s">
        <v>33</v>
      </c>
      <c r="R60" t="s">
        <v>33</v>
      </c>
      <c r="S60" t="s">
        <v>33</v>
      </c>
      <c r="T60" t="s">
        <v>33</v>
      </c>
      <c r="U60" t="s">
        <v>33</v>
      </c>
      <c r="V60" t="s">
        <v>33</v>
      </c>
      <c r="W60" t="s">
        <v>33</v>
      </c>
      <c r="X60" t="s">
        <v>33</v>
      </c>
      <c r="Y60" t="s">
        <v>33</v>
      </c>
      <c r="Z60" t="s">
        <v>33</v>
      </c>
      <c r="AA60" t="s">
        <v>33</v>
      </c>
      <c r="AB60">
        <v>0</v>
      </c>
      <c r="AC60" t="s">
        <v>36</v>
      </c>
    </row>
    <row r="61" spans="1:29" x14ac:dyDescent="0.25">
      <c r="A61" t="s">
        <v>367</v>
      </c>
      <c r="B61" t="s">
        <v>368</v>
      </c>
      <c r="C61" t="s">
        <v>369</v>
      </c>
      <c r="D61">
        <v>2018</v>
      </c>
      <c r="E61">
        <v>37</v>
      </c>
      <c r="F61" t="s">
        <v>370</v>
      </c>
      <c r="G61" t="s">
        <v>126</v>
      </c>
      <c r="H61" t="s">
        <v>36</v>
      </c>
      <c r="I61" t="s">
        <v>371</v>
      </c>
      <c r="J61" t="s">
        <v>368</v>
      </c>
      <c r="K61" t="s">
        <v>372</v>
      </c>
      <c r="L61">
        <v>19</v>
      </c>
      <c r="M61">
        <v>6.3333333329999997</v>
      </c>
      <c r="N61" t="s">
        <v>373</v>
      </c>
      <c r="O61" t="s">
        <v>33</v>
      </c>
      <c r="P61" t="s">
        <v>33</v>
      </c>
      <c r="Q61" t="s">
        <v>170</v>
      </c>
      <c r="R61" t="s">
        <v>374</v>
      </c>
      <c r="S61" t="s">
        <v>309</v>
      </c>
      <c r="T61" t="s">
        <v>375</v>
      </c>
      <c r="U61" t="s">
        <v>79</v>
      </c>
      <c r="V61" t="s">
        <v>79</v>
      </c>
      <c r="W61" t="s">
        <v>79</v>
      </c>
      <c r="X61" t="s">
        <v>79</v>
      </c>
      <c r="Y61" t="s">
        <v>376</v>
      </c>
      <c r="Z61" t="s">
        <v>172</v>
      </c>
      <c r="AA61" t="s">
        <v>79</v>
      </c>
      <c r="AB61">
        <v>1</v>
      </c>
      <c r="AC61" t="s">
        <v>41</v>
      </c>
    </row>
    <row r="62" spans="1:29" x14ac:dyDescent="0.25">
      <c r="A62" t="s">
        <v>377</v>
      </c>
      <c r="B62" t="s">
        <v>378</v>
      </c>
      <c r="C62" t="s">
        <v>379</v>
      </c>
      <c r="D62">
        <v>2018</v>
      </c>
      <c r="E62">
        <v>75</v>
      </c>
      <c r="F62" t="s">
        <v>380</v>
      </c>
      <c r="G62" t="s">
        <v>126</v>
      </c>
      <c r="H62" t="s">
        <v>41</v>
      </c>
      <c r="I62" t="s">
        <v>381</v>
      </c>
      <c r="J62" t="s">
        <v>378</v>
      </c>
      <c r="K62" t="s">
        <v>382</v>
      </c>
      <c r="L62">
        <v>35</v>
      </c>
      <c r="M62">
        <v>11.66666667</v>
      </c>
      <c r="N62" t="s">
        <v>34</v>
      </c>
      <c r="O62" t="s">
        <v>33</v>
      </c>
      <c r="P62" t="s">
        <v>33</v>
      </c>
      <c r="Q62" t="s">
        <v>33</v>
      </c>
      <c r="R62" t="s">
        <v>33</v>
      </c>
      <c r="S62" t="s">
        <v>33</v>
      </c>
      <c r="T62" t="s">
        <v>33</v>
      </c>
      <c r="U62" t="s">
        <v>33</v>
      </c>
      <c r="V62" t="s">
        <v>33</v>
      </c>
      <c r="W62" t="s">
        <v>33</v>
      </c>
      <c r="X62" t="s">
        <v>33</v>
      </c>
      <c r="Y62" t="s">
        <v>33</v>
      </c>
      <c r="Z62" t="s">
        <v>33</v>
      </c>
      <c r="AA62" t="s">
        <v>33</v>
      </c>
      <c r="AB62">
        <v>0</v>
      </c>
      <c r="AC62" t="s">
        <v>41</v>
      </c>
    </row>
    <row r="63" spans="1:29" x14ac:dyDescent="0.25">
      <c r="A63" t="s">
        <v>383</v>
      </c>
      <c r="B63" t="s">
        <v>384</v>
      </c>
      <c r="C63" t="s">
        <v>385</v>
      </c>
      <c r="D63">
        <v>2018</v>
      </c>
      <c r="E63">
        <v>23</v>
      </c>
      <c r="F63" t="s">
        <v>386</v>
      </c>
      <c r="G63" t="s">
        <v>126</v>
      </c>
      <c r="H63" t="s">
        <v>36</v>
      </c>
      <c r="I63" t="s">
        <v>387</v>
      </c>
      <c r="J63" t="s">
        <v>384</v>
      </c>
      <c r="K63" t="s">
        <v>388</v>
      </c>
      <c r="L63">
        <v>15</v>
      </c>
      <c r="M63">
        <v>5</v>
      </c>
      <c r="N63" t="s">
        <v>34</v>
      </c>
      <c r="O63" t="s">
        <v>33</v>
      </c>
      <c r="P63" t="s">
        <v>33</v>
      </c>
      <c r="Q63" t="s">
        <v>33</v>
      </c>
      <c r="R63" t="s">
        <v>33</v>
      </c>
      <c r="S63" t="s">
        <v>33</v>
      </c>
      <c r="T63" t="s">
        <v>33</v>
      </c>
      <c r="U63" t="s">
        <v>33</v>
      </c>
      <c r="V63" t="s">
        <v>33</v>
      </c>
      <c r="W63" t="s">
        <v>33</v>
      </c>
      <c r="X63" t="s">
        <v>33</v>
      </c>
      <c r="Y63" t="s">
        <v>33</v>
      </c>
      <c r="Z63" t="s">
        <v>33</v>
      </c>
      <c r="AA63" t="s">
        <v>33</v>
      </c>
      <c r="AB63">
        <v>0</v>
      </c>
      <c r="AC63" t="s">
        <v>41</v>
      </c>
    </row>
    <row r="64" spans="1:29" x14ac:dyDescent="0.25">
      <c r="A64" t="s">
        <v>389</v>
      </c>
      <c r="B64" t="s">
        <v>390</v>
      </c>
      <c r="C64" t="s">
        <v>391</v>
      </c>
      <c r="D64">
        <v>2018</v>
      </c>
      <c r="E64">
        <v>22</v>
      </c>
      <c r="F64" t="s">
        <v>392</v>
      </c>
      <c r="G64" t="s">
        <v>33</v>
      </c>
      <c r="H64" t="s">
        <v>33</v>
      </c>
      <c r="I64" t="s">
        <v>33</v>
      </c>
      <c r="J64" t="s">
        <v>33</v>
      </c>
      <c r="K64" t="s">
        <v>33</v>
      </c>
      <c r="L64" t="s">
        <v>33</v>
      </c>
      <c r="M64" t="s">
        <v>33</v>
      </c>
      <c r="N64" t="s">
        <v>34</v>
      </c>
      <c r="O64" t="s">
        <v>393</v>
      </c>
      <c r="P64" t="s">
        <v>33</v>
      </c>
      <c r="Q64" t="s">
        <v>33</v>
      </c>
      <c r="R64" t="s">
        <v>33</v>
      </c>
      <c r="S64" t="s">
        <v>33</v>
      </c>
      <c r="T64" t="s">
        <v>33</v>
      </c>
      <c r="U64" t="s">
        <v>33</v>
      </c>
      <c r="V64" t="s">
        <v>33</v>
      </c>
      <c r="W64" t="s">
        <v>33</v>
      </c>
      <c r="X64" t="s">
        <v>33</v>
      </c>
      <c r="Y64" t="s">
        <v>33</v>
      </c>
      <c r="Z64" t="s">
        <v>33</v>
      </c>
      <c r="AA64" t="s">
        <v>33</v>
      </c>
      <c r="AB64" t="s">
        <v>33</v>
      </c>
      <c r="AC64" t="s">
        <v>36</v>
      </c>
    </row>
    <row r="65" spans="1:29" x14ac:dyDescent="0.25">
      <c r="A65" t="s">
        <v>394</v>
      </c>
      <c r="B65" t="s">
        <v>395</v>
      </c>
      <c r="C65" t="s">
        <v>396</v>
      </c>
      <c r="D65">
        <v>2018</v>
      </c>
      <c r="E65">
        <v>25</v>
      </c>
      <c r="F65" t="s">
        <v>397</v>
      </c>
      <c r="G65" t="s">
        <v>33</v>
      </c>
      <c r="H65" t="s">
        <v>33</v>
      </c>
      <c r="I65" t="s">
        <v>33</v>
      </c>
      <c r="J65" t="s">
        <v>33</v>
      </c>
      <c r="K65" t="s">
        <v>33</v>
      </c>
      <c r="L65" t="s">
        <v>33</v>
      </c>
      <c r="M65" t="s">
        <v>33</v>
      </c>
      <c r="N65" t="s">
        <v>34</v>
      </c>
      <c r="O65" t="s">
        <v>398</v>
      </c>
      <c r="P65" t="s">
        <v>33</v>
      </c>
      <c r="Q65" t="s">
        <v>33</v>
      </c>
      <c r="R65" t="s">
        <v>33</v>
      </c>
      <c r="S65" t="s">
        <v>33</v>
      </c>
      <c r="T65" t="s">
        <v>33</v>
      </c>
      <c r="U65" t="s">
        <v>33</v>
      </c>
      <c r="V65" t="s">
        <v>33</v>
      </c>
      <c r="W65" t="s">
        <v>33</v>
      </c>
      <c r="X65" t="s">
        <v>33</v>
      </c>
      <c r="Y65" t="s">
        <v>33</v>
      </c>
      <c r="Z65" t="s">
        <v>33</v>
      </c>
      <c r="AA65" t="s">
        <v>33</v>
      </c>
      <c r="AB65" t="s">
        <v>33</v>
      </c>
      <c r="AC65" t="s">
        <v>36</v>
      </c>
    </row>
    <row r="66" spans="1:29" x14ac:dyDescent="0.25">
      <c r="A66" t="s">
        <v>399</v>
      </c>
      <c r="B66" t="s">
        <v>400</v>
      </c>
      <c r="C66" t="s">
        <v>401</v>
      </c>
      <c r="D66">
        <v>2018</v>
      </c>
      <c r="E66">
        <v>87</v>
      </c>
      <c r="F66" t="s">
        <v>402</v>
      </c>
      <c r="G66" t="s">
        <v>126</v>
      </c>
      <c r="H66" t="s">
        <v>36</v>
      </c>
      <c r="I66" t="s">
        <v>403</v>
      </c>
      <c r="J66" t="s">
        <v>400</v>
      </c>
      <c r="K66" t="s">
        <v>404</v>
      </c>
      <c r="L66">
        <v>46</v>
      </c>
      <c r="M66">
        <v>15.33333333</v>
      </c>
      <c r="N66" t="s">
        <v>34</v>
      </c>
      <c r="O66" t="s">
        <v>33</v>
      </c>
      <c r="P66" t="s">
        <v>33</v>
      </c>
      <c r="Q66" t="s">
        <v>33</v>
      </c>
      <c r="R66" t="s">
        <v>33</v>
      </c>
      <c r="S66" t="s">
        <v>33</v>
      </c>
      <c r="T66" t="s">
        <v>33</v>
      </c>
      <c r="U66" t="s">
        <v>33</v>
      </c>
      <c r="V66" t="s">
        <v>33</v>
      </c>
      <c r="W66" t="s">
        <v>33</v>
      </c>
      <c r="X66" t="s">
        <v>33</v>
      </c>
      <c r="Y66" t="s">
        <v>33</v>
      </c>
      <c r="Z66" t="s">
        <v>33</v>
      </c>
      <c r="AA66" t="s">
        <v>33</v>
      </c>
      <c r="AB66">
        <v>0</v>
      </c>
      <c r="AC66" t="s">
        <v>41</v>
      </c>
    </row>
    <row r="67" spans="1:29" x14ac:dyDescent="0.25">
      <c r="A67" t="s">
        <v>405</v>
      </c>
      <c r="B67" t="s">
        <v>406</v>
      </c>
      <c r="C67" t="s">
        <v>407</v>
      </c>
      <c r="D67">
        <v>2018</v>
      </c>
      <c r="E67">
        <v>35</v>
      </c>
      <c r="F67" t="s">
        <v>408</v>
      </c>
      <c r="G67" t="s">
        <v>126</v>
      </c>
      <c r="H67" t="s">
        <v>36</v>
      </c>
      <c r="I67" t="s">
        <v>409</v>
      </c>
      <c r="J67" t="s">
        <v>406</v>
      </c>
      <c r="K67" t="s">
        <v>410</v>
      </c>
      <c r="L67">
        <v>23</v>
      </c>
      <c r="M67">
        <v>7.6666666670000003</v>
      </c>
      <c r="N67" t="s">
        <v>34</v>
      </c>
      <c r="O67" t="s">
        <v>33</v>
      </c>
      <c r="P67" t="s">
        <v>33</v>
      </c>
      <c r="Q67" t="s">
        <v>33</v>
      </c>
      <c r="R67" t="s">
        <v>33</v>
      </c>
      <c r="S67" t="s">
        <v>33</v>
      </c>
      <c r="T67" t="s">
        <v>33</v>
      </c>
      <c r="U67" t="s">
        <v>33</v>
      </c>
      <c r="V67" t="s">
        <v>33</v>
      </c>
      <c r="W67" t="s">
        <v>33</v>
      </c>
      <c r="X67" t="s">
        <v>33</v>
      </c>
      <c r="Y67" t="s">
        <v>33</v>
      </c>
      <c r="Z67" t="s">
        <v>33</v>
      </c>
      <c r="AA67" t="s">
        <v>33</v>
      </c>
      <c r="AB67">
        <v>0</v>
      </c>
      <c r="AC67" t="s">
        <v>36</v>
      </c>
    </row>
    <row r="68" spans="1:29" x14ac:dyDescent="0.25">
      <c r="A68" t="s">
        <v>411</v>
      </c>
      <c r="B68" t="s">
        <v>412</v>
      </c>
      <c r="C68" t="s">
        <v>413</v>
      </c>
      <c r="D68">
        <v>2018</v>
      </c>
      <c r="E68">
        <v>46</v>
      </c>
      <c r="F68" t="s">
        <v>414</v>
      </c>
      <c r="G68" t="s">
        <v>126</v>
      </c>
      <c r="H68" t="s">
        <v>41</v>
      </c>
      <c r="I68" t="s">
        <v>415</v>
      </c>
      <c r="J68" t="s">
        <v>412</v>
      </c>
      <c r="K68" t="s">
        <v>416</v>
      </c>
      <c r="L68">
        <v>26</v>
      </c>
      <c r="M68">
        <v>8.6666666669999994</v>
      </c>
      <c r="N68" t="s">
        <v>417</v>
      </c>
      <c r="O68" t="s">
        <v>33</v>
      </c>
      <c r="P68" t="s">
        <v>33</v>
      </c>
      <c r="Q68" t="s">
        <v>418</v>
      </c>
      <c r="R68" t="s">
        <v>419</v>
      </c>
      <c r="S68" t="s">
        <v>309</v>
      </c>
      <c r="T68" t="s">
        <v>420</v>
      </c>
      <c r="U68" t="s">
        <v>79</v>
      </c>
      <c r="V68" t="s">
        <v>79</v>
      </c>
      <c r="W68" t="s">
        <v>79</v>
      </c>
      <c r="X68" t="s">
        <v>421</v>
      </c>
      <c r="Y68" t="s">
        <v>422</v>
      </c>
      <c r="Z68" t="s">
        <v>423</v>
      </c>
      <c r="AA68" t="s">
        <v>79</v>
      </c>
      <c r="AB68">
        <v>1</v>
      </c>
      <c r="AC68" t="s">
        <v>36</v>
      </c>
    </row>
    <row r="69" spans="1:29" x14ac:dyDescent="0.25">
      <c r="A69" t="s">
        <v>424</v>
      </c>
      <c r="B69" t="s">
        <v>425</v>
      </c>
      <c r="C69" t="s">
        <v>426</v>
      </c>
      <c r="D69">
        <v>2018</v>
      </c>
      <c r="E69">
        <v>35</v>
      </c>
      <c r="F69" t="s">
        <v>427</v>
      </c>
      <c r="G69" t="s">
        <v>126</v>
      </c>
      <c r="H69" t="s">
        <v>36</v>
      </c>
      <c r="I69" t="s">
        <v>428</v>
      </c>
      <c r="J69" t="s">
        <v>425</v>
      </c>
      <c r="K69" t="s">
        <v>429</v>
      </c>
      <c r="L69">
        <v>19</v>
      </c>
      <c r="M69">
        <v>6.3333333329999997</v>
      </c>
      <c r="N69" t="s">
        <v>34</v>
      </c>
      <c r="O69" t="s">
        <v>33</v>
      </c>
      <c r="P69" t="s">
        <v>33</v>
      </c>
      <c r="Q69" t="s">
        <v>33</v>
      </c>
      <c r="R69" t="s">
        <v>33</v>
      </c>
      <c r="S69" t="s">
        <v>33</v>
      </c>
      <c r="T69" t="s">
        <v>33</v>
      </c>
      <c r="U69" t="s">
        <v>33</v>
      </c>
      <c r="V69" t="s">
        <v>33</v>
      </c>
      <c r="W69" t="s">
        <v>33</v>
      </c>
      <c r="X69" t="s">
        <v>33</v>
      </c>
      <c r="Y69" t="s">
        <v>33</v>
      </c>
      <c r="Z69" t="s">
        <v>33</v>
      </c>
      <c r="AA69" t="s">
        <v>33</v>
      </c>
      <c r="AB69">
        <v>0</v>
      </c>
      <c r="AC69" t="s">
        <v>41</v>
      </c>
    </row>
    <row r="70" spans="1:29" x14ac:dyDescent="0.25">
      <c r="A70" t="s">
        <v>430</v>
      </c>
      <c r="B70" t="s">
        <v>431</v>
      </c>
      <c r="C70" t="s">
        <v>432</v>
      </c>
      <c r="D70">
        <v>2018</v>
      </c>
      <c r="E70">
        <v>85</v>
      </c>
      <c r="F70" t="s">
        <v>433</v>
      </c>
      <c r="G70" t="s">
        <v>126</v>
      </c>
      <c r="H70" t="s">
        <v>36</v>
      </c>
      <c r="I70" t="s">
        <v>434</v>
      </c>
      <c r="J70" t="s">
        <v>431</v>
      </c>
      <c r="K70" t="s">
        <v>435</v>
      </c>
      <c r="L70">
        <v>39</v>
      </c>
      <c r="M70">
        <v>13</v>
      </c>
      <c r="N70" t="s">
        <v>436</v>
      </c>
      <c r="O70" t="s">
        <v>33</v>
      </c>
      <c r="P70" t="s">
        <v>33</v>
      </c>
      <c r="Q70" t="s">
        <v>437</v>
      </c>
      <c r="R70" t="s">
        <v>33</v>
      </c>
      <c r="S70" t="s">
        <v>438</v>
      </c>
      <c r="T70" t="s">
        <v>420</v>
      </c>
      <c r="U70" t="s">
        <v>79</v>
      </c>
      <c r="V70" t="s">
        <v>79</v>
      </c>
      <c r="W70" t="s">
        <v>79</v>
      </c>
      <c r="X70" t="s">
        <v>79</v>
      </c>
      <c r="Y70" t="s">
        <v>439</v>
      </c>
      <c r="Z70" t="s">
        <v>440</v>
      </c>
      <c r="AA70" t="s">
        <v>79</v>
      </c>
      <c r="AB70">
        <v>1</v>
      </c>
      <c r="AC70" t="s">
        <v>41</v>
      </c>
    </row>
    <row r="71" spans="1:29" x14ac:dyDescent="0.25">
      <c r="A71" t="s">
        <v>441</v>
      </c>
      <c r="B71" t="s">
        <v>442</v>
      </c>
      <c r="C71" t="s">
        <v>443</v>
      </c>
      <c r="D71">
        <v>2018</v>
      </c>
      <c r="E71">
        <v>20</v>
      </c>
      <c r="F71" t="s">
        <v>444</v>
      </c>
      <c r="G71" t="s">
        <v>33</v>
      </c>
      <c r="H71" t="s">
        <v>33</v>
      </c>
      <c r="I71" t="s">
        <v>33</v>
      </c>
      <c r="J71" t="s">
        <v>33</v>
      </c>
      <c r="K71" t="s">
        <v>33</v>
      </c>
      <c r="L71" t="s">
        <v>33</v>
      </c>
      <c r="M71" t="s">
        <v>33</v>
      </c>
      <c r="N71" t="s">
        <v>34</v>
      </c>
      <c r="O71" t="s">
        <v>445</v>
      </c>
      <c r="P71" t="s">
        <v>33</v>
      </c>
      <c r="Q71" t="s">
        <v>33</v>
      </c>
      <c r="R71" t="s">
        <v>33</v>
      </c>
      <c r="S71" t="s">
        <v>33</v>
      </c>
      <c r="T71" t="s">
        <v>33</v>
      </c>
      <c r="U71" t="s">
        <v>33</v>
      </c>
      <c r="V71" t="s">
        <v>33</v>
      </c>
      <c r="W71" t="s">
        <v>33</v>
      </c>
      <c r="X71" t="s">
        <v>33</v>
      </c>
      <c r="Y71" t="s">
        <v>33</v>
      </c>
      <c r="Z71" t="s">
        <v>33</v>
      </c>
      <c r="AA71" t="s">
        <v>33</v>
      </c>
      <c r="AB71" t="s">
        <v>33</v>
      </c>
      <c r="AC71" t="s">
        <v>36</v>
      </c>
    </row>
    <row r="72" spans="1:29" x14ac:dyDescent="0.25">
      <c r="A72" t="s">
        <v>446</v>
      </c>
      <c r="B72" t="s">
        <v>447</v>
      </c>
      <c r="C72" t="s">
        <v>448</v>
      </c>
      <c r="D72">
        <v>2018</v>
      </c>
      <c r="E72">
        <v>44</v>
      </c>
      <c r="F72" t="s">
        <v>449</v>
      </c>
      <c r="G72" t="s">
        <v>126</v>
      </c>
      <c r="H72" t="s">
        <v>41</v>
      </c>
      <c r="I72" t="s">
        <v>450</v>
      </c>
      <c r="J72" t="s">
        <v>447</v>
      </c>
      <c r="K72" t="s">
        <v>451</v>
      </c>
      <c r="L72">
        <v>25</v>
      </c>
      <c r="M72">
        <v>8.3333333330000006</v>
      </c>
      <c r="N72" t="s">
        <v>34</v>
      </c>
      <c r="O72" t="s">
        <v>33</v>
      </c>
      <c r="P72" t="s">
        <v>33</v>
      </c>
      <c r="Q72" t="s">
        <v>33</v>
      </c>
      <c r="R72" t="s">
        <v>33</v>
      </c>
      <c r="S72" t="s">
        <v>33</v>
      </c>
      <c r="T72" t="s">
        <v>33</v>
      </c>
      <c r="U72" t="s">
        <v>33</v>
      </c>
      <c r="V72" t="s">
        <v>33</v>
      </c>
      <c r="W72" t="s">
        <v>33</v>
      </c>
      <c r="X72" t="s">
        <v>33</v>
      </c>
      <c r="Y72" t="s">
        <v>33</v>
      </c>
      <c r="Z72" t="s">
        <v>33</v>
      </c>
      <c r="AA72" t="s">
        <v>33</v>
      </c>
      <c r="AB72">
        <v>0</v>
      </c>
      <c r="AC72" t="s">
        <v>36</v>
      </c>
    </row>
    <row r="73" spans="1:29" x14ac:dyDescent="0.25">
      <c r="A73" t="s">
        <v>452</v>
      </c>
      <c r="B73" t="s">
        <v>453</v>
      </c>
      <c r="C73" t="s">
        <v>454</v>
      </c>
      <c r="D73">
        <v>2018</v>
      </c>
      <c r="E73">
        <v>27</v>
      </c>
      <c r="F73" t="s">
        <v>455</v>
      </c>
      <c r="G73" t="s">
        <v>126</v>
      </c>
      <c r="H73" t="s">
        <v>36</v>
      </c>
      <c r="I73" t="s">
        <v>456</v>
      </c>
      <c r="J73" t="s">
        <v>453</v>
      </c>
      <c r="K73" t="s">
        <v>457</v>
      </c>
      <c r="L73">
        <v>14</v>
      </c>
      <c r="M73">
        <v>4.6666666670000003</v>
      </c>
      <c r="N73" t="s">
        <v>458</v>
      </c>
      <c r="O73" t="s">
        <v>33</v>
      </c>
      <c r="P73" t="s">
        <v>33</v>
      </c>
      <c r="Q73" t="s">
        <v>170</v>
      </c>
      <c r="R73" t="s">
        <v>346</v>
      </c>
      <c r="S73" t="s">
        <v>438</v>
      </c>
      <c r="T73" t="s">
        <v>106</v>
      </c>
      <c r="U73" t="s">
        <v>79</v>
      </c>
      <c r="V73" t="s">
        <v>79</v>
      </c>
      <c r="W73" t="s">
        <v>79</v>
      </c>
      <c r="X73" t="s">
        <v>79</v>
      </c>
      <c r="Y73" t="s">
        <v>461</v>
      </c>
      <c r="Z73" t="s">
        <v>172</v>
      </c>
      <c r="AA73" t="s">
        <v>79</v>
      </c>
      <c r="AB73">
        <v>1</v>
      </c>
      <c r="AC73" t="s">
        <v>41</v>
      </c>
    </row>
    <row r="74" spans="1:29" x14ac:dyDescent="0.25">
      <c r="A74" t="s">
        <v>462</v>
      </c>
      <c r="B74" t="s">
        <v>463</v>
      </c>
      <c r="C74" t="s">
        <v>464</v>
      </c>
      <c r="D74">
        <v>2017</v>
      </c>
      <c r="E74">
        <v>31</v>
      </c>
      <c r="F74" t="s">
        <v>465</v>
      </c>
      <c r="G74" t="s">
        <v>126</v>
      </c>
      <c r="H74" t="s">
        <v>41</v>
      </c>
      <c r="I74" t="s">
        <v>466</v>
      </c>
      <c r="J74" t="s">
        <v>463</v>
      </c>
      <c r="K74" t="s">
        <v>467</v>
      </c>
      <c r="L74">
        <v>17</v>
      </c>
      <c r="M74">
        <v>4.25</v>
      </c>
      <c r="N74" t="s">
        <v>34</v>
      </c>
      <c r="O74" t="s">
        <v>33</v>
      </c>
      <c r="P74" t="s">
        <v>33</v>
      </c>
      <c r="Q74" t="s">
        <v>33</v>
      </c>
      <c r="R74" t="s">
        <v>33</v>
      </c>
      <c r="S74" t="s">
        <v>33</v>
      </c>
      <c r="T74" t="s">
        <v>33</v>
      </c>
      <c r="U74" t="s">
        <v>33</v>
      </c>
      <c r="V74" t="s">
        <v>33</v>
      </c>
      <c r="W74" t="s">
        <v>33</v>
      </c>
      <c r="X74" t="s">
        <v>33</v>
      </c>
      <c r="Y74" t="s">
        <v>33</v>
      </c>
      <c r="Z74" t="s">
        <v>33</v>
      </c>
      <c r="AA74" t="s">
        <v>33</v>
      </c>
      <c r="AB74">
        <v>0</v>
      </c>
      <c r="AC74" t="s">
        <v>36</v>
      </c>
    </row>
    <row r="75" spans="1:29" x14ac:dyDescent="0.25">
      <c r="A75" t="s">
        <v>468</v>
      </c>
      <c r="B75" t="s">
        <v>469</v>
      </c>
      <c r="C75" t="s">
        <v>470</v>
      </c>
      <c r="D75">
        <v>2017</v>
      </c>
      <c r="E75">
        <v>47</v>
      </c>
      <c r="F75" t="s">
        <v>471</v>
      </c>
      <c r="G75" t="s">
        <v>126</v>
      </c>
      <c r="H75" t="s">
        <v>36</v>
      </c>
      <c r="I75" t="s">
        <v>472</v>
      </c>
      <c r="J75" t="s">
        <v>469</v>
      </c>
      <c r="K75" t="s">
        <v>473</v>
      </c>
      <c r="L75">
        <v>26</v>
      </c>
      <c r="M75">
        <v>6.5</v>
      </c>
      <c r="N75" t="s">
        <v>34</v>
      </c>
      <c r="O75" t="s">
        <v>33</v>
      </c>
      <c r="P75" t="s">
        <v>33</v>
      </c>
      <c r="Q75" t="s">
        <v>33</v>
      </c>
      <c r="R75" t="s">
        <v>33</v>
      </c>
      <c r="S75" t="s">
        <v>33</v>
      </c>
      <c r="T75" t="s">
        <v>33</v>
      </c>
      <c r="U75" t="s">
        <v>33</v>
      </c>
      <c r="V75" t="s">
        <v>33</v>
      </c>
      <c r="W75" t="s">
        <v>33</v>
      </c>
      <c r="X75" t="s">
        <v>33</v>
      </c>
      <c r="Y75" t="s">
        <v>33</v>
      </c>
      <c r="Z75" t="s">
        <v>33</v>
      </c>
      <c r="AA75" t="s">
        <v>33</v>
      </c>
      <c r="AB75">
        <v>0</v>
      </c>
      <c r="AC75" t="s">
        <v>36</v>
      </c>
    </row>
    <row r="76" spans="1:29" x14ac:dyDescent="0.25">
      <c r="A76" t="s">
        <v>474</v>
      </c>
      <c r="B76" t="s">
        <v>475</v>
      </c>
      <c r="C76" t="s">
        <v>476</v>
      </c>
      <c r="D76">
        <v>2017</v>
      </c>
      <c r="E76">
        <v>29</v>
      </c>
      <c r="F76" t="s">
        <v>477</v>
      </c>
      <c r="G76" t="s">
        <v>126</v>
      </c>
      <c r="H76" t="s">
        <v>36</v>
      </c>
      <c r="I76" t="s">
        <v>478</v>
      </c>
      <c r="J76" t="s">
        <v>475</v>
      </c>
      <c r="K76" t="s">
        <v>479</v>
      </c>
      <c r="L76">
        <v>16</v>
      </c>
      <c r="M76">
        <v>4</v>
      </c>
      <c r="N76" t="s">
        <v>34</v>
      </c>
      <c r="O76" t="s">
        <v>33</v>
      </c>
      <c r="P76" t="s">
        <v>33</v>
      </c>
      <c r="Q76" t="s">
        <v>33</v>
      </c>
      <c r="R76" t="s">
        <v>33</v>
      </c>
      <c r="S76" t="s">
        <v>33</v>
      </c>
      <c r="T76" t="s">
        <v>33</v>
      </c>
      <c r="U76" t="s">
        <v>33</v>
      </c>
      <c r="V76" t="s">
        <v>33</v>
      </c>
      <c r="W76" t="s">
        <v>33</v>
      </c>
      <c r="X76" t="s">
        <v>33</v>
      </c>
      <c r="Y76" t="s">
        <v>33</v>
      </c>
      <c r="Z76" t="s">
        <v>33</v>
      </c>
      <c r="AA76" t="s">
        <v>33</v>
      </c>
      <c r="AB76">
        <v>0</v>
      </c>
      <c r="AC76" t="s">
        <v>41</v>
      </c>
    </row>
    <row r="77" spans="1:29" x14ac:dyDescent="0.25">
      <c r="A77" t="s">
        <v>480</v>
      </c>
      <c r="B77" t="s">
        <v>481</v>
      </c>
      <c r="C77" t="s">
        <v>482</v>
      </c>
      <c r="D77">
        <v>2017</v>
      </c>
      <c r="E77">
        <v>41</v>
      </c>
      <c r="F77" t="s">
        <v>483</v>
      </c>
      <c r="G77" t="s">
        <v>126</v>
      </c>
      <c r="H77" t="s">
        <v>41</v>
      </c>
      <c r="I77" t="s">
        <v>484</v>
      </c>
      <c r="J77" t="s">
        <v>481</v>
      </c>
      <c r="K77" t="s">
        <v>485</v>
      </c>
      <c r="L77">
        <v>26</v>
      </c>
      <c r="M77">
        <v>6.5</v>
      </c>
      <c r="N77" t="s">
        <v>486</v>
      </c>
      <c r="O77" t="s">
        <v>487</v>
      </c>
      <c r="P77" t="s">
        <v>488</v>
      </c>
      <c r="Q77" t="s">
        <v>170</v>
      </c>
      <c r="R77" t="s">
        <v>489</v>
      </c>
      <c r="S77" t="s">
        <v>309</v>
      </c>
      <c r="T77" t="s">
        <v>106</v>
      </c>
      <c r="U77" t="s">
        <v>79</v>
      </c>
      <c r="V77" t="s">
        <v>79</v>
      </c>
      <c r="W77" t="s">
        <v>79</v>
      </c>
      <c r="X77" t="s">
        <v>79</v>
      </c>
      <c r="Y77" t="s">
        <v>490</v>
      </c>
      <c r="Z77" t="s">
        <v>491</v>
      </c>
      <c r="AA77" t="s">
        <v>79</v>
      </c>
      <c r="AB77">
        <v>1</v>
      </c>
      <c r="AC77" t="s">
        <v>41</v>
      </c>
    </row>
    <row r="78" spans="1:29" x14ac:dyDescent="0.25">
      <c r="A78" t="s">
        <v>492</v>
      </c>
      <c r="B78" t="s">
        <v>493</v>
      </c>
      <c r="C78" t="s">
        <v>494</v>
      </c>
      <c r="D78">
        <v>2017</v>
      </c>
      <c r="E78">
        <v>35</v>
      </c>
      <c r="F78" t="s">
        <v>495</v>
      </c>
      <c r="G78" t="s">
        <v>33</v>
      </c>
      <c r="H78" t="s">
        <v>33</v>
      </c>
      <c r="I78" t="s">
        <v>33</v>
      </c>
      <c r="J78" t="s">
        <v>33</v>
      </c>
      <c r="K78" t="s">
        <v>33</v>
      </c>
      <c r="L78" t="s">
        <v>33</v>
      </c>
      <c r="M78" t="s">
        <v>33</v>
      </c>
      <c r="N78" t="s">
        <v>34</v>
      </c>
      <c r="O78" t="str">
        <f>VLOOKUP($C78,Sheet2!$C:$U,5,FALSE)</f>
        <v>Nothing remarkable</v>
      </c>
      <c r="P78" t="str">
        <f>VLOOKUP($C78,Sheet2!$C:$U,6,FALSE)</f>
        <v>NA</v>
      </c>
      <c r="Q78" t="str">
        <f>VLOOKUP($C78,Sheet2!$C:$U,7,FALSE)</f>
        <v>pollution</v>
      </c>
      <c r="R78" t="str">
        <f>VLOOKUP($C78,Sheet2!$C:$U,8,FALSE)</f>
        <v>Numerous pollutants</v>
      </c>
      <c r="S78" t="str">
        <f>VLOOKUP($C78,Sheet2!$C:$U,9,FALSE)</f>
        <v>Exposure, Sensitivity</v>
      </c>
      <c r="T78" t="str">
        <f>VLOOKUP($C78,Sheet2!$C:$U,10,FALSE)</f>
        <v>Food Security</v>
      </c>
      <c r="U78" t="str">
        <f>VLOOKUP($C78,Sheet2!$C:$U,11,FALSE)</f>
        <v>No</v>
      </c>
      <c r="V78" t="str">
        <f>VLOOKUP($C78,Sheet2!$C:$U,12,FALSE)</f>
        <v>No</v>
      </c>
      <c r="W78" t="str">
        <f>VLOOKUP($C78,Sheet2!$C:$U,13,FALSE)</f>
        <v>No</v>
      </c>
      <c r="X78" t="str">
        <f>VLOOKUP($C78,Sheet2!$C:$U,14,FALSE)</f>
        <v>No</v>
      </c>
      <c r="Y78" t="str">
        <f>VLOOKUP($C78,Sheet2!$C:$U,15,FALSE)</f>
        <v>No</v>
      </c>
      <c r="Z78" t="str">
        <f>VLOOKUP($C78,Sheet2!$C:$U,16,FALSE)</f>
        <v>N/A</v>
      </c>
      <c r="AA78" t="str">
        <f>VLOOKUP($C78,Sheet2!$C:$U,17,FALSE)</f>
        <v>Yes</v>
      </c>
      <c r="AB78" t="str">
        <f>VLOOKUP($C78,Sheet2!$C:$U,18,FALSE)</f>
        <v>NA</v>
      </c>
      <c r="AC78" t="s">
        <v>41</v>
      </c>
    </row>
    <row r="79" spans="1:29" x14ac:dyDescent="0.25">
      <c r="A79" t="s">
        <v>496</v>
      </c>
      <c r="B79" t="s">
        <v>497</v>
      </c>
      <c r="C79" t="s">
        <v>498</v>
      </c>
      <c r="D79">
        <v>2017</v>
      </c>
      <c r="E79">
        <v>27</v>
      </c>
      <c r="F79" t="s">
        <v>499</v>
      </c>
      <c r="G79" t="s">
        <v>126</v>
      </c>
      <c r="H79" t="s">
        <v>41</v>
      </c>
      <c r="I79" t="s">
        <v>500</v>
      </c>
      <c r="J79" t="s">
        <v>497</v>
      </c>
      <c r="K79" t="s">
        <v>501</v>
      </c>
      <c r="L79">
        <v>17</v>
      </c>
      <c r="M79">
        <v>4.25</v>
      </c>
      <c r="N79" t="s">
        <v>502</v>
      </c>
      <c r="O79" t="s">
        <v>503</v>
      </c>
      <c r="P79" t="s">
        <v>33</v>
      </c>
      <c r="Q79" t="s">
        <v>170</v>
      </c>
      <c r="R79" t="s">
        <v>504</v>
      </c>
      <c r="S79" t="s">
        <v>309</v>
      </c>
      <c r="T79" t="s">
        <v>106</v>
      </c>
      <c r="U79" t="s">
        <v>81</v>
      </c>
      <c r="V79" t="s">
        <v>79</v>
      </c>
      <c r="W79" t="s">
        <v>79</v>
      </c>
      <c r="X79" t="s">
        <v>79</v>
      </c>
      <c r="Y79" t="s">
        <v>505</v>
      </c>
      <c r="Z79" t="s">
        <v>172</v>
      </c>
      <c r="AA79" t="s">
        <v>79</v>
      </c>
      <c r="AB79">
        <v>1</v>
      </c>
      <c r="AC79" t="s">
        <v>41</v>
      </c>
    </row>
    <row r="80" spans="1:29" x14ac:dyDescent="0.25">
      <c r="A80" t="s">
        <v>506</v>
      </c>
      <c r="B80" t="s">
        <v>507</v>
      </c>
      <c r="C80" t="s">
        <v>508</v>
      </c>
      <c r="D80">
        <v>2017</v>
      </c>
      <c r="E80">
        <v>32</v>
      </c>
      <c r="F80" t="s">
        <v>509</v>
      </c>
      <c r="G80" t="s">
        <v>126</v>
      </c>
      <c r="H80" t="s">
        <v>36</v>
      </c>
      <c r="I80" t="s">
        <v>510</v>
      </c>
      <c r="J80" t="s">
        <v>507</v>
      </c>
      <c r="K80" t="s">
        <v>511</v>
      </c>
      <c r="L80">
        <v>18</v>
      </c>
      <c r="M80">
        <v>4.5</v>
      </c>
      <c r="N80" t="s">
        <v>34</v>
      </c>
      <c r="O80" t="s">
        <v>33</v>
      </c>
      <c r="P80" t="s">
        <v>33</v>
      </c>
      <c r="Q80" t="s">
        <v>33</v>
      </c>
      <c r="R80" t="s">
        <v>33</v>
      </c>
      <c r="S80" t="s">
        <v>33</v>
      </c>
      <c r="T80" t="s">
        <v>33</v>
      </c>
      <c r="U80" t="s">
        <v>33</v>
      </c>
      <c r="V80" t="s">
        <v>33</v>
      </c>
      <c r="W80" t="s">
        <v>33</v>
      </c>
      <c r="X80" t="s">
        <v>33</v>
      </c>
      <c r="Y80" t="s">
        <v>33</v>
      </c>
      <c r="Z80" t="s">
        <v>33</v>
      </c>
      <c r="AA80" t="s">
        <v>33</v>
      </c>
      <c r="AB80">
        <v>0</v>
      </c>
      <c r="AC80" t="s">
        <v>36</v>
      </c>
    </row>
    <row r="81" spans="1:29" x14ac:dyDescent="0.25">
      <c r="A81" t="s">
        <v>512</v>
      </c>
      <c r="B81" t="s">
        <v>513</v>
      </c>
      <c r="C81" t="s">
        <v>514</v>
      </c>
      <c r="D81">
        <v>2017</v>
      </c>
      <c r="E81">
        <v>46</v>
      </c>
      <c r="F81" t="s">
        <v>515</v>
      </c>
      <c r="G81" t="s">
        <v>126</v>
      </c>
      <c r="H81" t="s">
        <v>36</v>
      </c>
      <c r="I81" t="s">
        <v>516</v>
      </c>
      <c r="J81" t="s">
        <v>513</v>
      </c>
      <c r="K81" t="s">
        <v>517</v>
      </c>
      <c r="L81">
        <v>23</v>
      </c>
      <c r="M81">
        <v>5.75</v>
      </c>
      <c r="N81" t="s">
        <v>518</v>
      </c>
      <c r="O81" t="s">
        <v>33</v>
      </c>
      <c r="P81" t="s">
        <v>33</v>
      </c>
      <c r="Q81" t="s">
        <v>170</v>
      </c>
      <c r="R81" t="s">
        <v>104</v>
      </c>
      <c r="S81" t="s">
        <v>438</v>
      </c>
      <c r="T81" t="s">
        <v>106</v>
      </c>
      <c r="U81" t="s">
        <v>79</v>
      </c>
      <c r="V81" t="s">
        <v>79</v>
      </c>
      <c r="W81" t="s">
        <v>79</v>
      </c>
      <c r="X81" t="s">
        <v>79</v>
      </c>
      <c r="Y81" t="s">
        <v>519</v>
      </c>
      <c r="Z81" t="s">
        <v>520</v>
      </c>
      <c r="AA81" t="s">
        <v>79</v>
      </c>
      <c r="AB81">
        <v>1</v>
      </c>
      <c r="AC81" t="s">
        <v>41</v>
      </c>
    </row>
    <row r="82" spans="1:29" x14ac:dyDescent="0.25">
      <c r="A82" t="s">
        <v>521</v>
      </c>
      <c r="B82" t="s">
        <v>522</v>
      </c>
      <c r="C82" t="s">
        <v>523</v>
      </c>
      <c r="D82">
        <v>2017</v>
      </c>
      <c r="E82">
        <v>26</v>
      </c>
      <c r="F82" t="s">
        <v>524</v>
      </c>
      <c r="G82" t="s">
        <v>33</v>
      </c>
      <c r="H82" t="s">
        <v>33</v>
      </c>
      <c r="I82" t="s">
        <v>33</v>
      </c>
      <c r="J82" t="s">
        <v>33</v>
      </c>
      <c r="K82" t="s">
        <v>33</v>
      </c>
      <c r="L82" t="s">
        <v>33</v>
      </c>
      <c r="M82" t="s">
        <v>33</v>
      </c>
      <c r="N82" t="str">
        <f>VLOOKUP($C82,Sheet2!$C:$U,4,FALSE)</f>
        <v>N/A</v>
      </c>
      <c r="O82" t="str">
        <f>VLOOKUP($C82,Sheet2!$C:$U,5,FALSE)</f>
        <v>NA</v>
      </c>
      <c r="P82" t="str">
        <f>VLOOKUP($C82,Sheet2!$C:$U,6,FALSE)</f>
        <v>NA</v>
      </c>
      <c r="Q82" t="str">
        <f>VLOOKUP($C82,Sheet2!$C:$U,7,FALSE)</f>
        <v>NA</v>
      </c>
      <c r="R82" t="str">
        <f>VLOOKUP($C82,Sheet2!$C:$U,8,FALSE)</f>
        <v>NA</v>
      </c>
      <c r="S82" t="str">
        <f>VLOOKUP($C82,Sheet2!$C:$U,9,FALSE)</f>
        <v>NA</v>
      </c>
      <c r="T82" t="str">
        <f>VLOOKUP($C82,Sheet2!$C:$U,10,FALSE)</f>
        <v>NA</v>
      </c>
      <c r="U82" t="str">
        <f>VLOOKUP($C82,Sheet2!$C:$U,11,FALSE)</f>
        <v>NA</v>
      </c>
      <c r="V82" t="str">
        <f>VLOOKUP($C82,Sheet2!$C:$U,12,FALSE)</f>
        <v>NA</v>
      </c>
      <c r="W82" t="str">
        <f>VLOOKUP($C82,Sheet2!$C:$U,13,FALSE)</f>
        <v>NA</v>
      </c>
      <c r="X82" t="str">
        <f>VLOOKUP($C82,Sheet2!$C:$U,14,FALSE)</f>
        <v>NA</v>
      </c>
      <c r="Y82" t="str">
        <f>VLOOKUP($C82,Sheet2!$C:$U,15,FALSE)</f>
        <v>NA</v>
      </c>
      <c r="Z82" t="str">
        <f>VLOOKUP($C82,Sheet2!$C:$U,16,FALSE)</f>
        <v>NA</v>
      </c>
      <c r="AA82" t="str">
        <f>VLOOKUP($C82,Sheet2!$C:$U,17,FALSE)</f>
        <v>NA</v>
      </c>
      <c r="AB82" t="str">
        <f>VLOOKUP($C82,Sheet2!$C:$U,18,FALSE)</f>
        <v>NA</v>
      </c>
      <c r="AC82" t="s">
        <v>41</v>
      </c>
    </row>
    <row r="83" spans="1:29" x14ac:dyDescent="0.25">
      <c r="A83" t="s">
        <v>525</v>
      </c>
      <c r="B83" t="s">
        <v>526</v>
      </c>
      <c r="C83" t="s">
        <v>527</v>
      </c>
      <c r="D83">
        <v>2017</v>
      </c>
      <c r="E83">
        <v>44</v>
      </c>
      <c r="F83" t="s">
        <v>528</v>
      </c>
      <c r="G83" t="s">
        <v>126</v>
      </c>
      <c r="H83" t="s">
        <v>36</v>
      </c>
      <c r="I83" t="s">
        <v>529</v>
      </c>
      <c r="J83" t="s">
        <v>526</v>
      </c>
      <c r="K83" t="s">
        <v>530</v>
      </c>
      <c r="L83">
        <v>28</v>
      </c>
      <c r="M83">
        <v>7</v>
      </c>
      <c r="N83" t="s">
        <v>34</v>
      </c>
      <c r="O83" t="s">
        <v>33</v>
      </c>
      <c r="P83" t="s">
        <v>33</v>
      </c>
      <c r="Q83" t="s">
        <v>33</v>
      </c>
      <c r="R83" t="s">
        <v>33</v>
      </c>
      <c r="S83" t="s">
        <v>33</v>
      </c>
      <c r="T83" t="s">
        <v>33</v>
      </c>
      <c r="U83" t="s">
        <v>33</v>
      </c>
      <c r="V83" t="s">
        <v>33</v>
      </c>
      <c r="W83" t="s">
        <v>33</v>
      </c>
      <c r="X83" t="s">
        <v>33</v>
      </c>
      <c r="Y83" t="s">
        <v>33</v>
      </c>
      <c r="Z83" t="s">
        <v>33</v>
      </c>
      <c r="AA83" t="s">
        <v>33</v>
      </c>
      <c r="AB83">
        <v>0</v>
      </c>
      <c r="AC83" t="s">
        <v>41</v>
      </c>
    </row>
    <row r="84" spans="1:29" x14ac:dyDescent="0.25">
      <c r="A84" t="s">
        <v>531</v>
      </c>
      <c r="B84" t="s">
        <v>532</v>
      </c>
      <c r="C84" t="s">
        <v>533</v>
      </c>
      <c r="D84">
        <v>2017</v>
      </c>
      <c r="E84">
        <v>32</v>
      </c>
      <c r="F84" t="s">
        <v>534</v>
      </c>
      <c r="G84" t="s">
        <v>126</v>
      </c>
      <c r="H84" t="s">
        <v>41</v>
      </c>
      <c r="I84" t="s">
        <v>535</v>
      </c>
      <c r="J84" t="s">
        <v>532</v>
      </c>
      <c r="K84" t="s">
        <v>536</v>
      </c>
      <c r="L84">
        <v>23</v>
      </c>
      <c r="M84">
        <v>5.75</v>
      </c>
      <c r="N84" t="s">
        <v>34</v>
      </c>
      <c r="O84" t="s">
        <v>33</v>
      </c>
      <c r="P84" t="s">
        <v>33</v>
      </c>
      <c r="Q84" t="s">
        <v>33</v>
      </c>
      <c r="R84" t="s">
        <v>33</v>
      </c>
      <c r="S84" t="s">
        <v>33</v>
      </c>
      <c r="T84" t="s">
        <v>33</v>
      </c>
      <c r="U84" t="s">
        <v>33</v>
      </c>
      <c r="V84" t="s">
        <v>33</v>
      </c>
      <c r="W84" t="s">
        <v>33</v>
      </c>
      <c r="X84" t="s">
        <v>33</v>
      </c>
      <c r="Y84" t="s">
        <v>33</v>
      </c>
      <c r="Z84" t="s">
        <v>33</v>
      </c>
      <c r="AA84" t="s">
        <v>33</v>
      </c>
      <c r="AB84">
        <v>0</v>
      </c>
      <c r="AC84" t="s">
        <v>41</v>
      </c>
    </row>
    <row r="85" spans="1:29" x14ac:dyDescent="0.25">
      <c r="A85" t="s">
        <v>537</v>
      </c>
      <c r="B85" t="s">
        <v>538</v>
      </c>
      <c r="C85" t="s">
        <v>539</v>
      </c>
      <c r="D85">
        <v>2017</v>
      </c>
      <c r="E85">
        <v>64</v>
      </c>
      <c r="F85" t="s">
        <v>540</v>
      </c>
      <c r="G85" t="s">
        <v>126</v>
      </c>
      <c r="H85" t="s">
        <v>41</v>
      </c>
      <c r="I85" t="s">
        <v>541</v>
      </c>
      <c r="J85" t="s">
        <v>538</v>
      </c>
      <c r="K85" t="s">
        <v>542</v>
      </c>
      <c r="L85">
        <v>33</v>
      </c>
      <c r="M85">
        <v>8.25</v>
      </c>
      <c r="N85" t="s">
        <v>34</v>
      </c>
      <c r="O85" t="s">
        <v>33</v>
      </c>
      <c r="P85" t="s">
        <v>33</v>
      </c>
      <c r="Q85" t="s">
        <v>33</v>
      </c>
      <c r="R85" t="s">
        <v>33</v>
      </c>
      <c r="S85" t="s">
        <v>33</v>
      </c>
      <c r="T85" t="s">
        <v>33</v>
      </c>
      <c r="U85" t="s">
        <v>33</v>
      </c>
      <c r="V85" t="s">
        <v>33</v>
      </c>
      <c r="W85" t="s">
        <v>33</v>
      </c>
      <c r="X85" t="s">
        <v>33</v>
      </c>
      <c r="Y85" t="s">
        <v>33</v>
      </c>
      <c r="Z85" t="s">
        <v>33</v>
      </c>
      <c r="AA85" t="s">
        <v>33</v>
      </c>
      <c r="AB85">
        <v>0</v>
      </c>
      <c r="AC85" t="s">
        <v>36</v>
      </c>
    </row>
    <row r="86" spans="1:29" x14ac:dyDescent="0.25">
      <c r="A86" t="s">
        <v>543</v>
      </c>
      <c r="B86" t="s">
        <v>544</v>
      </c>
      <c r="C86" t="s">
        <v>545</v>
      </c>
      <c r="D86">
        <v>2017</v>
      </c>
      <c r="E86">
        <v>26</v>
      </c>
      <c r="F86" t="s">
        <v>546</v>
      </c>
      <c r="G86" t="s">
        <v>126</v>
      </c>
      <c r="H86" t="s">
        <v>36</v>
      </c>
      <c r="I86" t="s">
        <v>547</v>
      </c>
      <c r="J86" t="s">
        <v>544</v>
      </c>
      <c r="K86" t="s">
        <v>548</v>
      </c>
      <c r="L86">
        <v>17</v>
      </c>
      <c r="M86">
        <v>4.25</v>
      </c>
      <c r="N86" t="s">
        <v>549</v>
      </c>
      <c r="O86" t="s">
        <v>33</v>
      </c>
      <c r="P86" t="s">
        <v>33</v>
      </c>
      <c r="Q86" t="s">
        <v>170</v>
      </c>
      <c r="R86" t="s">
        <v>550</v>
      </c>
      <c r="S86" t="s">
        <v>270</v>
      </c>
      <c r="T86" t="s">
        <v>106</v>
      </c>
      <c r="U86" t="s">
        <v>79</v>
      </c>
      <c r="V86" t="s">
        <v>81</v>
      </c>
      <c r="W86" t="s">
        <v>79</v>
      </c>
      <c r="X86" t="s">
        <v>79</v>
      </c>
      <c r="Y86" t="s">
        <v>551</v>
      </c>
      <c r="Z86" t="s">
        <v>172</v>
      </c>
      <c r="AA86" t="s">
        <v>79</v>
      </c>
      <c r="AB86">
        <v>1</v>
      </c>
      <c r="AC86" t="s">
        <v>41</v>
      </c>
    </row>
    <row r="87" spans="1:29" x14ac:dyDescent="0.25">
      <c r="A87" t="s">
        <v>552</v>
      </c>
      <c r="B87" t="s">
        <v>553</v>
      </c>
      <c r="C87" t="s">
        <v>554</v>
      </c>
      <c r="D87">
        <v>2017</v>
      </c>
      <c r="E87">
        <v>30</v>
      </c>
      <c r="F87" t="s">
        <v>555</v>
      </c>
      <c r="G87" t="s">
        <v>126</v>
      </c>
      <c r="H87" t="s">
        <v>41</v>
      </c>
      <c r="I87" t="s">
        <v>556</v>
      </c>
      <c r="J87" t="s">
        <v>553</v>
      </c>
      <c r="K87" t="s">
        <v>557</v>
      </c>
      <c r="L87">
        <v>17</v>
      </c>
      <c r="M87">
        <v>4.25</v>
      </c>
      <c r="N87" t="s">
        <v>34</v>
      </c>
      <c r="O87" t="s">
        <v>33</v>
      </c>
      <c r="P87" t="s">
        <v>33</v>
      </c>
      <c r="Q87" t="s">
        <v>33</v>
      </c>
      <c r="R87" t="s">
        <v>33</v>
      </c>
      <c r="S87" t="s">
        <v>33</v>
      </c>
      <c r="T87" t="s">
        <v>33</v>
      </c>
      <c r="U87" t="s">
        <v>33</v>
      </c>
      <c r="V87" t="s">
        <v>33</v>
      </c>
      <c r="W87" t="s">
        <v>33</v>
      </c>
      <c r="X87" t="s">
        <v>33</v>
      </c>
      <c r="Y87" t="s">
        <v>33</v>
      </c>
      <c r="Z87" t="s">
        <v>33</v>
      </c>
      <c r="AA87" t="s">
        <v>33</v>
      </c>
      <c r="AB87">
        <v>0</v>
      </c>
      <c r="AC87" t="s">
        <v>36</v>
      </c>
    </row>
    <row r="88" spans="1:29" x14ac:dyDescent="0.25">
      <c r="A88" t="s">
        <v>558</v>
      </c>
      <c r="B88" t="s">
        <v>559</v>
      </c>
      <c r="C88" t="s">
        <v>560</v>
      </c>
      <c r="D88">
        <v>2017</v>
      </c>
      <c r="E88">
        <v>92</v>
      </c>
      <c r="F88" t="s">
        <v>561</v>
      </c>
      <c r="G88" t="s">
        <v>126</v>
      </c>
      <c r="H88" t="s">
        <v>41</v>
      </c>
      <c r="I88" t="s">
        <v>562</v>
      </c>
      <c r="J88" t="s">
        <v>559</v>
      </c>
      <c r="K88" t="s">
        <v>563</v>
      </c>
      <c r="L88">
        <v>50</v>
      </c>
      <c r="M88">
        <v>12.5</v>
      </c>
      <c r="N88" t="s">
        <v>34</v>
      </c>
      <c r="O88" t="s">
        <v>33</v>
      </c>
      <c r="P88" t="s">
        <v>33</v>
      </c>
      <c r="Q88" t="s">
        <v>33</v>
      </c>
      <c r="R88" t="s">
        <v>33</v>
      </c>
      <c r="S88" t="s">
        <v>33</v>
      </c>
      <c r="T88" t="s">
        <v>33</v>
      </c>
      <c r="U88" t="s">
        <v>33</v>
      </c>
      <c r="V88" t="s">
        <v>33</v>
      </c>
      <c r="W88" t="s">
        <v>33</v>
      </c>
      <c r="X88" t="s">
        <v>33</v>
      </c>
      <c r="Y88" t="s">
        <v>33</v>
      </c>
      <c r="Z88" t="s">
        <v>33</v>
      </c>
      <c r="AA88" t="s">
        <v>33</v>
      </c>
      <c r="AB88">
        <v>0</v>
      </c>
      <c r="AC88" t="s">
        <v>41</v>
      </c>
    </row>
    <row r="89" spans="1:29" x14ac:dyDescent="0.25">
      <c r="A89" t="s">
        <v>564</v>
      </c>
      <c r="B89" t="s">
        <v>565</v>
      </c>
      <c r="C89" t="s">
        <v>566</v>
      </c>
      <c r="D89">
        <v>2017</v>
      </c>
      <c r="E89">
        <v>24</v>
      </c>
      <c r="F89" t="s">
        <v>567</v>
      </c>
      <c r="G89" t="s">
        <v>33</v>
      </c>
      <c r="H89" t="s">
        <v>33</v>
      </c>
      <c r="I89" t="s">
        <v>33</v>
      </c>
      <c r="J89" t="s">
        <v>33</v>
      </c>
      <c r="K89" t="s">
        <v>33</v>
      </c>
      <c r="L89" t="s">
        <v>33</v>
      </c>
      <c r="M89" t="s">
        <v>33</v>
      </c>
      <c r="N89" t="s">
        <v>568</v>
      </c>
      <c r="P89" t="s">
        <v>33</v>
      </c>
      <c r="Q89" t="s">
        <v>170</v>
      </c>
      <c r="R89" t="s">
        <v>33</v>
      </c>
      <c r="S89" t="s">
        <v>569</v>
      </c>
      <c r="T89" t="s">
        <v>348</v>
      </c>
      <c r="U89" t="s">
        <v>570</v>
      </c>
      <c r="V89" t="s">
        <v>81</v>
      </c>
      <c r="W89" t="s">
        <v>79</v>
      </c>
      <c r="X89" t="s">
        <v>79</v>
      </c>
      <c r="Y89">
        <v>2013</v>
      </c>
      <c r="Z89" t="s">
        <v>571</v>
      </c>
      <c r="AA89" t="s">
        <v>33</v>
      </c>
      <c r="AB89" t="s">
        <v>33</v>
      </c>
      <c r="AC89" t="s">
        <v>36</v>
      </c>
    </row>
    <row r="90" spans="1:29" x14ac:dyDescent="0.25">
      <c r="A90" t="s">
        <v>572</v>
      </c>
      <c r="B90" t="s">
        <v>573</v>
      </c>
      <c r="C90" t="s">
        <v>574</v>
      </c>
      <c r="D90">
        <v>2017</v>
      </c>
      <c r="E90">
        <v>35</v>
      </c>
      <c r="F90" t="s">
        <v>575</v>
      </c>
      <c r="G90" t="s">
        <v>33</v>
      </c>
      <c r="H90" t="s">
        <v>33</v>
      </c>
      <c r="I90" t="s">
        <v>33</v>
      </c>
      <c r="J90" t="s">
        <v>33</v>
      </c>
      <c r="K90" t="s">
        <v>33</v>
      </c>
      <c r="L90" t="s">
        <v>33</v>
      </c>
      <c r="M90" t="s">
        <v>33</v>
      </c>
      <c r="N90" t="str">
        <f>VLOOKUP($C90,Sheet2!$C:$U,4,FALSE)</f>
        <v>Drought, hospital addmissions, mortality, west USA, 2000-2013 historic</v>
      </c>
      <c r="O90" t="str">
        <f>VLOOKUP($C90,Sheet2!$C:$U,5,FALSE)</f>
        <v>Compared with non-drought periods, respiratory admissions significantly decreased by −1·99% (95% posterior interval −3·56 to −0·38) during the full drought period, but not during worsening drought conditions. Mortality risk significantly increased by 1·55% (0·17 to 2·95) during the high-severity worsening drought period, but not the full drought or low-severity worsening drought periods.</v>
      </c>
      <c r="P90" t="str">
        <f>VLOOKUP($C90,Sheet2!$C:$U,6,FALSE)</f>
        <v>NA</v>
      </c>
      <c r="Q90" t="str">
        <f>VLOOKUP($C90,Sheet2!$C:$U,7,FALSE)</f>
        <v>drought</v>
      </c>
      <c r="R90" t="str">
        <f>VLOOKUP($C90,Sheet2!$C:$U,8,FALSE)</f>
        <v>Drought</v>
      </c>
      <c r="S90" t="str">
        <f>VLOOKUP($C90,Sheet2!$C:$U,9,FALSE)</f>
        <v>Vulnerability, Exposure</v>
      </c>
      <c r="T90" t="str">
        <f>VLOOKUP($C90,Sheet2!$C:$U,10,FALSE)</f>
        <v>hospital admissions, mortality</v>
      </c>
      <c r="U90" t="str">
        <f>VLOOKUP($C90,Sheet2!$C:$U,11,FALSE)</f>
        <v>No</v>
      </c>
      <c r="V90" t="str">
        <f>VLOOKUP($C90,Sheet2!$C:$U,12,FALSE)</f>
        <v>No</v>
      </c>
      <c r="W90" t="str">
        <f>VLOOKUP($C90,Sheet2!$C:$U,13,FALSE)</f>
        <v>No</v>
      </c>
      <c r="X90" t="str">
        <f>VLOOKUP($C90,Sheet2!$C:$U,14,FALSE)</f>
        <v>No</v>
      </c>
      <c r="Y90" t="str">
        <f>VLOOKUP($C90,Sheet2!$C:$U,15,FALSE)</f>
        <v>2000 - 2013</v>
      </c>
      <c r="Z90" t="str">
        <f>VLOOKUP($C90,Sheet2!$C:$U,16,FALSE)</f>
        <v>Western US</v>
      </c>
      <c r="AA90" t="str">
        <f>VLOOKUP($C90,Sheet2!$C:$U,17,FALSE)</f>
        <v>No</v>
      </c>
      <c r="AB90" t="str">
        <f>VLOOKUP($C90,Sheet2!$C:$U,18,FALSE)</f>
        <v>NA</v>
      </c>
      <c r="AC90" t="s">
        <v>41</v>
      </c>
    </row>
    <row r="91" spans="1:29" x14ac:dyDescent="0.25">
      <c r="A91" t="s">
        <v>576</v>
      </c>
      <c r="B91" t="s">
        <v>577</v>
      </c>
      <c r="C91" t="s">
        <v>578</v>
      </c>
      <c r="D91">
        <v>2017</v>
      </c>
      <c r="E91">
        <v>233</v>
      </c>
      <c r="F91" t="s">
        <v>579</v>
      </c>
      <c r="G91" t="s">
        <v>126</v>
      </c>
      <c r="H91" t="s">
        <v>36</v>
      </c>
      <c r="I91" t="s">
        <v>580</v>
      </c>
      <c r="J91" t="s">
        <v>577</v>
      </c>
      <c r="K91" t="s">
        <v>581</v>
      </c>
      <c r="L91">
        <v>134</v>
      </c>
      <c r="M91">
        <v>33.5</v>
      </c>
      <c r="N91" t="s">
        <v>34</v>
      </c>
      <c r="O91" t="s">
        <v>33</v>
      </c>
      <c r="P91" t="s">
        <v>33</v>
      </c>
      <c r="Q91" t="s">
        <v>33</v>
      </c>
      <c r="R91" t="s">
        <v>33</v>
      </c>
      <c r="S91" t="s">
        <v>33</v>
      </c>
      <c r="T91" t="s">
        <v>33</v>
      </c>
      <c r="U91" t="s">
        <v>33</v>
      </c>
      <c r="V91" t="s">
        <v>33</v>
      </c>
      <c r="W91" t="s">
        <v>33</v>
      </c>
      <c r="X91" t="s">
        <v>33</v>
      </c>
      <c r="Y91" t="s">
        <v>33</v>
      </c>
      <c r="Z91" t="s">
        <v>33</v>
      </c>
      <c r="AA91" t="s">
        <v>33</v>
      </c>
      <c r="AB91">
        <v>0</v>
      </c>
      <c r="AC91" t="s">
        <v>41</v>
      </c>
    </row>
    <row r="92" spans="1:29" x14ac:dyDescent="0.25">
      <c r="A92" t="s">
        <v>582</v>
      </c>
      <c r="B92" t="s">
        <v>583</v>
      </c>
      <c r="C92" t="s">
        <v>584</v>
      </c>
      <c r="D92">
        <v>2017</v>
      </c>
      <c r="E92">
        <v>34</v>
      </c>
      <c r="F92" t="s">
        <v>585</v>
      </c>
      <c r="G92" t="s">
        <v>126</v>
      </c>
      <c r="H92" t="s">
        <v>41</v>
      </c>
      <c r="I92" t="s">
        <v>586</v>
      </c>
      <c r="J92" t="s">
        <v>583</v>
      </c>
      <c r="K92" t="s">
        <v>587</v>
      </c>
      <c r="L92">
        <v>16</v>
      </c>
      <c r="M92">
        <v>4</v>
      </c>
      <c r="N92" t="s">
        <v>34</v>
      </c>
      <c r="O92" t="s">
        <v>33</v>
      </c>
      <c r="P92" t="s">
        <v>33</v>
      </c>
      <c r="Q92" t="s">
        <v>33</v>
      </c>
      <c r="R92" t="s">
        <v>33</v>
      </c>
      <c r="S92" t="s">
        <v>33</v>
      </c>
      <c r="T92" t="s">
        <v>33</v>
      </c>
      <c r="U92" t="s">
        <v>33</v>
      </c>
      <c r="V92" t="s">
        <v>33</v>
      </c>
      <c r="W92" t="s">
        <v>33</v>
      </c>
      <c r="X92" t="s">
        <v>33</v>
      </c>
      <c r="Y92" t="s">
        <v>33</v>
      </c>
      <c r="Z92" t="s">
        <v>33</v>
      </c>
      <c r="AA92" t="s">
        <v>33</v>
      </c>
      <c r="AB92">
        <v>0</v>
      </c>
      <c r="AC92" t="s">
        <v>41</v>
      </c>
    </row>
    <row r="93" spans="1:29" x14ac:dyDescent="0.25">
      <c r="A93" t="s">
        <v>588</v>
      </c>
      <c r="B93" t="s">
        <v>589</v>
      </c>
      <c r="C93" t="s">
        <v>590</v>
      </c>
      <c r="D93">
        <v>2017</v>
      </c>
      <c r="E93">
        <v>46</v>
      </c>
      <c r="F93" t="s">
        <v>591</v>
      </c>
      <c r="G93" t="s">
        <v>126</v>
      </c>
      <c r="H93" t="s">
        <v>41</v>
      </c>
      <c r="I93" t="s">
        <v>592</v>
      </c>
      <c r="J93" t="s">
        <v>589</v>
      </c>
      <c r="K93" t="s">
        <v>593</v>
      </c>
      <c r="L93">
        <v>37</v>
      </c>
      <c r="M93">
        <v>9.25</v>
      </c>
      <c r="N93" t="s">
        <v>34</v>
      </c>
      <c r="O93" t="s">
        <v>33</v>
      </c>
      <c r="P93" t="s">
        <v>33</v>
      </c>
      <c r="Q93" t="s">
        <v>33</v>
      </c>
      <c r="R93" t="s">
        <v>33</v>
      </c>
      <c r="S93" t="s">
        <v>33</v>
      </c>
      <c r="T93" t="s">
        <v>33</v>
      </c>
      <c r="U93" t="s">
        <v>33</v>
      </c>
      <c r="V93" t="s">
        <v>33</v>
      </c>
      <c r="W93" t="s">
        <v>33</v>
      </c>
      <c r="X93" t="s">
        <v>33</v>
      </c>
      <c r="Y93" t="s">
        <v>33</v>
      </c>
      <c r="Z93" t="s">
        <v>33</v>
      </c>
      <c r="AA93" t="s">
        <v>33</v>
      </c>
      <c r="AB93">
        <v>0</v>
      </c>
      <c r="AC93" t="s">
        <v>41</v>
      </c>
    </row>
    <row r="94" spans="1:29" x14ac:dyDescent="0.25">
      <c r="A94" t="s">
        <v>594</v>
      </c>
      <c r="B94" t="s">
        <v>595</v>
      </c>
      <c r="C94" t="s">
        <v>596</v>
      </c>
      <c r="D94">
        <v>2016</v>
      </c>
      <c r="E94">
        <v>57</v>
      </c>
      <c r="F94" t="s">
        <v>597</v>
      </c>
      <c r="G94" t="s">
        <v>126</v>
      </c>
      <c r="H94" t="s">
        <v>41</v>
      </c>
      <c r="I94" t="s">
        <v>598</v>
      </c>
      <c r="J94" t="s">
        <v>595</v>
      </c>
      <c r="K94" t="s">
        <v>599</v>
      </c>
      <c r="L94">
        <v>28</v>
      </c>
      <c r="M94">
        <v>5.6</v>
      </c>
      <c r="N94" t="s">
        <v>34</v>
      </c>
      <c r="O94" t="s">
        <v>33</v>
      </c>
      <c r="P94" t="s">
        <v>33</v>
      </c>
      <c r="Q94" t="s">
        <v>33</v>
      </c>
      <c r="R94" t="s">
        <v>33</v>
      </c>
      <c r="S94" t="s">
        <v>33</v>
      </c>
      <c r="T94" t="s">
        <v>33</v>
      </c>
      <c r="U94" t="s">
        <v>33</v>
      </c>
      <c r="V94" t="s">
        <v>33</v>
      </c>
      <c r="W94" t="s">
        <v>33</v>
      </c>
      <c r="X94" t="s">
        <v>33</v>
      </c>
      <c r="Y94" t="s">
        <v>33</v>
      </c>
      <c r="Z94" t="s">
        <v>33</v>
      </c>
      <c r="AA94" t="s">
        <v>33</v>
      </c>
      <c r="AB94">
        <v>0</v>
      </c>
      <c r="AC94" t="s">
        <v>41</v>
      </c>
    </row>
    <row r="95" spans="1:29" x14ac:dyDescent="0.25">
      <c r="A95" t="s">
        <v>600</v>
      </c>
      <c r="B95" t="s">
        <v>601</v>
      </c>
      <c r="C95" t="s">
        <v>602</v>
      </c>
      <c r="D95">
        <v>2016</v>
      </c>
      <c r="E95">
        <v>28</v>
      </c>
      <c r="F95" t="s">
        <v>603</v>
      </c>
      <c r="G95" t="s">
        <v>126</v>
      </c>
      <c r="H95" t="s">
        <v>36</v>
      </c>
      <c r="I95" t="s">
        <v>604</v>
      </c>
      <c r="J95" t="s">
        <v>601</v>
      </c>
      <c r="K95" t="s">
        <v>605</v>
      </c>
      <c r="L95">
        <v>20</v>
      </c>
      <c r="M95">
        <v>4</v>
      </c>
      <c r="N95" t="s">
        <v>606</v>
      </c>
      <c r="O95" t="s">
        <v>33</v>
      </c>
      <c r="P95" t="s">
        <v>33</v>
      </c>
      <c r="Q95" t="s">
        <v>346</v>
      </c>
      <c r="R95" t="s">
        <v>347</v>
      </c>
      <c r="S95" t="s">
        <v>270</v>
      </c>
      <c r="T95" t="s">
        <v>106</v>
      </c>
      <c r="U95" t="s">
        <v>81</v>
      </c>
      <c r="V95" t="s">
        <v>81</v>
      </c>
      <c r="W95" t="s">
        <v>79</v>
      </c>
      <c r="X95" t="s">
        <v>607</v>
      </c>
      <c r="Y95" t="s">
        <v>79</v>
      </c>
      <c r="Z95" t="s">
        <v>608</v>
      </c>
      <c r="AA95" t="s">
        <v>79</v>
      </c>
      <c r="AB95">
        <v>1</v>
      </c>
      <c r="AC95" t="s">
        <v>36</v>
      </c>
    </row>
    <row r="96" spans="1:29" x14ac:dyDescent="0.25">
      <c r="A96" t="s">
        <v>609</v>
      </c>
      <c r="B96" t="s">
        <v>610</v>
      </c>
      <c r="C96" t="s">
        <v>611</v>
      </c>
      <c r="D96">
        <v>2016</v>
      </c>
      <c r="E96">
        <v>32</v>
      </c>
      <c r="F96" t="s">
        <v>612</v>
      </c>
      <c r="G96" t="s">
        <v>33</v>
      </c>
      <c r="H96" t="s">
        <v>33</v>
      </c>
      <c r="I96" t="s">
        <v>33</v>
      </c>
      <c r="J96" t="s">
        <v>33</v>
      </c>
      <c r="K96" t="s">
        <v>33</v>
      </c>
      <c r="L96" t="s">
        <v>33</v>
      </c>
      <c r="M96" t="s">
        <v>33</v>
      </c>
      <c r="N96" t="s">
        <v>34</v>
      </c>
      <c r="O96" t="s">
        <v>613</v>
      </c>
      <c r="P96" t="s">
        <v>33</v>
      </c>
      <c r="Q96" t="s">
        <v>33</v>
      </c>
      <c r="R96" t="s">
        <v>33</v>
      </c>
      <c r="S96" t="s">
        <v>33</v>
      </c>
      <c r="T96" t="s">
        <v>33</v>
      </c>
      <c r="U96" t="s">
        <v>33</v>
      </c>
      <c r="V96" t="s">
        <v>33</v>
      </c>
      <c r="W96" t="s">
        <v>33</v>
      </c>
      <c r="X96" t="s">
        <v>33</v>
      </c>
      <c r="Y96" t="s">
        <v>33</v>
      </c>
      <c r="Z96" t="s">
        <v>33</v>
      </c>
      <c r="AA96" t="s">
        <v>33</v>
      </c>
      <c r="AB96" t="s">
        <v>33</v>
      </c>
      <c r="AC96" t="s">
        <v>36</v>
      </c>
    </row>
    <row r="97" spans="1:29" x14ac:dyDescent="0.25">
      <c r="A97" t="s">
        <v>614</v>
      </c>
      <c r="B97" t="s">
        <v>615</v>
      </c>
      <c r="C97" t="s">
        <v>616</v>
      </c>
      <c r="D97">
        <v>2016</v>
      </c>
      <c r="E97">
        <v>40</v>
      </c>
      <c r="F97" t="s">
        <v>617</v>
      </c>
      <c r="G97" t="s">
        <v>126</v>
      </c>
      <c r="H97" t="s">
        <v>41</v>
      </c>
      <c r="I97" t="s">
        <v>618</v>
      </c>
      <c r="J97" t="s">
        <v>615</v>
      </c>
      <c r="K97" t="s">
        <v>619</v>
      </c>
      <c r="L97">
        <v>26</v>
      </c>
      <c r="M97">
        <v>5.2</v>
      </c>
      <c r="N97" t="s">
        <v>34</v>
      </c>
      <c r="O97" t="s">
        <v>33</v>
      </c>
      <c r="P97" t="s">
        <v>33</v>
      </c>
      <c r="Q97" t="s">
        <v>33</v>
      </c>
      <c r="R97" t="s">
        <v>33</v>
      </c>
      <c r="S97" t="s">
        <v>33</v>
      </c>
      <c r="T97" t="s">
        <v>33</v>
      </c>
      <c r="U97" t="s">
        <v>33</v>
      </c>
      <c r="V97" t="s">
        <v>33</v>
      </c>
      <c r="W97" t="s">
        <v>33</v>
      </c>
      <c r="X97" t="s">
        <v>33</v>
      </c>
      <c r="Y97" t="s">
        <v>33</v>
      </c>
      <c r="Z97" t="s">
        <v>33</v>
      </c>
      <c r="AA97" t="s">
        <v>33</v>
      </c>
      <c r="AB97">
        <v>0</v>
      </c>
      <c r="AC97" t="s">
        <v>41</v>
      </c>
    </row>
    <row r="98" spans="1:29" x14ac:dyDescent="0.25">
      <c r="A98" t="s">
        <v>620</v>
      </c>
      <c r="B98" t="s">
        <v>621</v>
      </c>
      <c r="C98" t="s">
        <v>622</v>
      </c>
      <c r="D98">
        <v>2016</v>
      </c>
      <c r="E98">
        <v>58</v>
      </c>
      <c r="F98" t="s">
        <v>623</v>
      </c>
      <c r="G98" t="s">
        <v>126</v>
      </c>
      <c r="H98" t="s">
        <v>41</v>
      </c>
      <c r="I98" t="s">
        <v>624</v>
      </c>
      <c r="J98" t="s">
        <v>621</v>
      </c>
      <c r="K98" t="s">
        <v>625</v>
      </c>
      <c r="L98">
        <v>27</v>
      </c>
      <c r="M98">
        <v>5.4</v>
      </c>
      <c r="N98" t="s">
        <v>34</v>
      </c>
      <c r="O98" t="s">
        <v>33</v>
      </c>
      <c r="P98" t="s">
        <v>33</v>
      </c>
      <c r="Q98" t="s">
        <v>33</v>
      </c>
      <c r="R98" t="s">
        <v>33</v>
      </c>
      <c r="S98" t="s">
        <v>33</v>
      </c>
      <c r="T98" t="s">
        <v>33</v>
      </c>
      <c r="U98" t="s">
        <v>33</v>
      </c>
      <c r="V98" t="s">
        <v>33</v>
      </c>
      <c r="W98" t="s">
        <v>33</v>
      </c>
      <c r="X98" t="s">
        <v>33</v>
      </c>
      <c r="Y98" t="s">
        <v>33</v>
      </c>
      <c r="Z98" t="s">
        <v>33</v>
      </c>
      <c r="AA98" t="s">
        <v>33</v>
      </c>
      <c r="AB98">
        <v>0</v>
      </c>
      <c r="AC98" t="s">
        <v>41</v>
      </c>
    </row>
    <row r="99" spans="1:29" x14ac:dyDescent="0.25">
      <c r="A99" t="s">
        <v>626</v>
      </c>
      <c r="B99" t="s">
        <v>627</v>
      </c>
      <c r="C99" t="s">
        <v>628</v>
      </c>
      <c r="D99">
        <v>2016</v>
      </c>
      <c r="E99">
        <v>129</v>
      </c>
      <c r="F99" t="s">
        <v>629</v>
      </c>
      <c r="G99" t="s">
        <v>126</v>
      </c>
      <c r="H99" t="s">
        <v>41</v>
      </c>
      <c r="I99" t="s">
        <v>630</v>
      </c>
      <c r="J99" t="s">
        <v>627</v>
      </c>
      <c r="K99" t="s">
        <v>631</v>
      </c>
      <c r="L99">
        <v>90</v>
      </c>
      <c r="M99">
        <v>18</v>
      </c>
      <c r="N99" t="s">
        <v>34</v>
      </c>
      <c r="O99" t="s">
        <v>33</v>
      </c>
      <c r="P99" t="s">
        <v>33</v>
      </c>
      <c r="Q99" t="s">
        <v>33</v>
      </c>
      <c r="R99" t="s">
        <v>33</v>
      </c>
      <c r="S99" t="s">
        <v>33</v>
      </c>
      <c r="T99" t="s">
        <v>33</v>
      </c>
      <c r="U99" t="s">
        <v>33</v>
      </c>
      <c r="V99" t="s">
        <v>33</v>
      </c>
      <c r="W99" t="s">
        <v>33</v>
      </c>
      <c r="X99" t="s">
        <v>33</v>
      </c>
      <c r="Y99" t="s">
        <v>33</v>
      </c>
      <c r="Z99" t="s">
        <v>33</v>
      </c>
      <c r="AA99" t="s">
        <v>33</v>
      </c>
      <c r="AB99">
        <v>0</v>
      </c>
      <c r="AC99" t="s">
        <v>36</v>
      </c>
    </row>
    <row r="100" spans="1:29" x14ac:dyDescent="0.25">
      <c r="A100" t="s">
        <v>632</v>
      </c>
      <c r="B100" t="s">
        <v>633</v>
      </c>
      <c r="C100" t="s">
        <v>634</v>
      </c>
      <c r="D100">
        <v>2016</v>
      </c>
      <c r="E100">
        <v>53</v>
      </c>
      <c r="F100" t="s">
        <v>635</v>
      </c>
      <c r="G100" t="s">
        <v>126</v>
      </c>
      <c r="H100" t="s">
        <v>41</v>
      </c>
      <c r="I100" t="s">
        <v>636</v>
      </c>
      <c r="J100" t="s">
        <v>633</v>
      </c>
      <c r="K100" t="s">
        <v>637</v>
      </c>
      <c r="L100">
        <v>31</v>
      </c>
      <c r="M100">
        <v>6.2</v>
      </c>
      <c r="N100" t="s">
        <v>34</v>
      </c>
      <c r="O100" t="s">
        <v>33</v>
      </c>
      <c r="P100" t="s">
        <v>33</v>
      </c>
      <c r="Q100" t="s">
        <v>33</v>
      </c>
      <c r="R100" t="s">
        <v>33</v>
      </c>
      <c r="S100" t="s">
        <v>33</v>
      </c>
      <c r="T100" t="s">
        <v>33</v>
      </c>
      <c r="U100" t="s">
        <v>33</v>
      </c>
      <c r="V100" t="s">
        <v>33</v>
      </c>
      <c r="W100" t="s">
        <v>33</v>
      </c>
      <c r="X100" t="s">
        <v>33</v>
      </c>
      <c r="Y100" t="s">
        <v>33</v>
      </c>
      <c r="Z100" t="s">
        <v>33</v>
      </c>
      <c r="AA100" t="s">
        <v>33</v>
      </c>
      <c r="AB100">
        <v>0</v>
      </c>
      <c r="AC100" t="s">
        <v>41</v>
      </c>
    </row>
    <row r="101" spans="1:29" x14ac:dyDescent="0.25">
      <c r="A101" t="s">
        <v>638</v>
      </c>
      <c r="B101" t="s">
        <v>639</v>
      </c>
      <c r="C101" t="s">
        <v>640</v>
      </c>
      <c r="D101">
        <v>2016</v>
      </c>
      <c r="E101">
        <v>31</v>
      </c>
      <c r="F101" t="s">
        <v>641</v>
      </c>
      <c r="G101" t="s">
        <v>33</v>
      </c>
      <c r="H101" t="s">
        <v>33</v>
      </c>
      <c r="I101" t="s">
        <v>33</v>
      </c>
      <c r="J101" t="s">
        <v>33</v>
      </c>
      <c r="K101" t="s">
        <v>33</v>
      </c>
      <c r="L101" t="s">
        <v>33</v>
      </c>
      <c r="M101" t="s">
        <v>33</v>
      </c>
      <c r="N101" t="str">
        <f>VLOOKUP($C101,Sheet2!$C:$U,4,FALSE)</f>
        <v>N/A</v>
      </c>
      <c r="O101" t="str">
        <f>VLOOKUP($C101,Sheet2!$C:$U,5,FALSE)</f>
        <v>NA</v>
      </c>
      <c r="P101" t="str">
        <f>VLOOKUP($C101,Sheet2!$C:$U,6,FALSE)</f>
        <v>NA</v>
      </c>
      <c r="Q101" t="str">
        <f>VLOOKUP($C101,Sheet2!$C:$U,7,FALSE)</f>
        <v>NA</v>
      </c>
      <c r="R101" t="str">
        <f>VLOOKUP($C101,Sheet2!$C:$U,8,FALSE)</f>
        <v>NA</v>
      </c>
      <c r="S101" t="str">
        <f>VLOOKUP($C101,Sheet2!$C:$U,9,FALSE)</f>
        <v>NA</v>
      </c>
      <c r="T101" t="str">
        <f>VLOOKUP($C101,Sheet2!$C:$U,10,FALSE)</f>
        <v>NA</v>
      </c>
      <c r="U101" t="str">
        <f>VLOOKUP($C101,Sheet2!$C:$U,11,FALSE)</f>
        <v>NA</v>
      </c>
      <c r="V101" t="str">
        <f>VLOOKUP($C101,Sheet2!$C:$U,12,FALSE)</f>
        <v>NA</v>
      </c>
      <c r="W101" t="str">
        <f>VLOOKUP($C101,Sheet2!$C:$U,13,FALSE)</f>
        <v>NA</v>
      </c>
      <c r="X101" t="str">
        <f>VLOOKUP($C101,Sheet2!$C:$U,14,FALSE)</f>
        <v>NA</v>
      </c>
      <c r="Y101" t="str">
        <f>VLOOKUP($C101,Sheet2!$C:$U,15,FALSE)</f>
        <v>NA</v>
      </c>
      <c r="Z101" t="str">
        <f>VLOOKUP($C101,Sheet2!$C:$U,16,FALSE)</f>
        <v>NA</v>
      </c>
      <c r="AA101" t="str">
        <f>VLOOKUP($C101,Sheet2!$C:$U,17,FALSE)</f>
        <v>NA</v>
      </c>
      <c r="AB101" t="str">
        <f>VLOOKUP($C101,Sheet2!$C:$U,18,FALSE)</f>
        <v>NA</v>
      </c>
      <c r="AC101" t="s">
        <v>41</v>
      </c>
    </row>
    <row r="102" spans="1:29" x14ac:dyDescent="0.25">
      <c r="A102" t="s">
        <v>642</v>
      </c>
      <c r="B102" t="s">
        <v>643</v>
      </c>
      <c r="C102" t="s">
        <v>644</v>
      </c>
      <c r="D102">
        <v>2016</v>
      </c>
      <c r="E102">
        <v>43</v>
      </c>
      <c r="F102" t="s">
        <v>645</v>
      </c>
      <c r="G102" t="s">
        <v>126</v>
      </c>
      <c r="H102" t="s">
        <v>41</v>
      </c>
      <c r="I102" t="s">
        <v>646</v>
      </c>
      <c r="J102" t="s">
        <v>643</v>
      </c>
      <c r="K102" t="s">
        <v>647</v>
      </c>
      <c r="L102">
        <v>26</v>
      </c>
      <c r="M102">
        <v>5.2</v>
      </c>
      <c r="N102" t="s">
        <v>648</v>
      </c>
      <c r="O102" t="s">
        <v>33</v>
      </c>
      <c r="P102" t="s">
        <v>33</v>
      </c>
      <c r="Q102" t="s">
        <v>170</v>
      </c>
      <c r="R102" t="s">
        <v>649</v>
      </c>
      <c r="S102" t="s">
        <v>79</v>
      </c>
      <c r="T102" t="s">
        <v>79</v>
      </c>
      <c r="U102" t="s">
        <v>79</v>
      </c>
      <c r="V102" t="s">
        <v>79</v>
      </c>
      <c r="W102" t="s">
        <v>79</v>
      </c>
      <c r="X102" t="s">
        <v>79</v>
      </c>
      <c r="Y102" t="s">
        <v>79</v>
      </c>
      <c r="Z102" t="s">
        <v>650</v>
      </c>
      <c r="AA102" t="s">
        <v>81</v>
      </c>
      <c r="AB102">
        <v>1</v>
      </c>
      <c r="AC102" t="s">
        <v>41</v>
      </c>
    </row>
    <row r="103" spans="1:29" x14ac:dyDescent="0.25">
      <c r="A103" t="s">
        <v>651</v>
      </c>
      <c r="B103" t="s">
        <v>652</v>
      </c>
      <c r="C103" t="s">
        <v>653</v>
      </c>
      <c r="D103">
        <v>2016</v>
      </c>
      <c r="E103">
        <v>50</v>
      </c>
      <c r="F103" t="s">
        <v>654</v>
      </c>
      <c r="G103" t="s">
        <v>126</v>
      </c>
      <c r="H103" t="s">
        <v>36</v>
      </c>
      <c r="I103" t="s">
        <v>655</v>
      </c>
      <c r="J103" t="s">
        <v>652</v>
      </c>
      <c r="K103" t="s">
        <v>656</v>
      </c>
      <c r="L103">
        <v>32</v>
      </c>
      <c r="M103">
        <v>6.4</v>
      </c>
      <c r="N103" t="s">
        <v>657</v>
      </c>
      <c r="O103" t="s">
        <v>33</v>
      </c>
      <c r="P103" t="s">
        <v>33</v>
      </c>
      <c r="Q103" t="s">
        <v>170</v>
      </c>
      <c r="R103" t="s">
        <v>504</v>
      </c>
      <c r="S103" t="s">
        <v>309</v>
      </c>
      <c r="T103" t="s">
        <v>106</v>
      </c>
      <c r="U103" t="s">
        <v>79</v>
      </c>
      <c r="V103" t="s">
        <v>79</v>
      </c>
      <c r="W103" t="s">
        <v>79</v>
      </c>
      <c r="X103" t="s">
        <v>79</v>
      </c>
      <c r="Y103" t="s">
        <v>658</v>
      </c>
      <c r="Z103" t="s">
        <v>659</v>
      </c>
      <c r="AA103" t="s">
        <v>79</v>
      </c>
      <c r="AB103">
        <v>1</v>
      </c>
      <c r="AC103" t="s">
        <v>36</v>
      </c>
    </row>
    <row r="104" spans="1:29" x14ac:dyDescent="0.25">
      <c r="A104" t="s">
        <v>660</v>
      </c>
      <c r="B104" t="s">
        <v>661</v>
      </c>
      <c r="C104" t="s">
        <v>662</v>
      </c>
      <c r="D104">
        <v>2015</v>
      </c>
      <c r="E104">
        <v>35</v>
      </c>
      <c r="F104" t="s">
        <v>663</v>
      </c>
      <c r="G104" t="s">
        <v>126</v>
      </c>
      <c r="H104" t="s">
        <v>41</v>
      </c>
      <c r="I104" t="s">
        <v>664</v>
      </c>
      <c r="J104" t="s">
        <v>661</v>
      </c>
      <c r="K104" t="s">
        <v>665</v>
      </c>
      <c r="L104">
        <v>29</v>
      </c>
      <c r="M104">
        <v>4.8333333329999997</v>
      </c>
      <c r="N104" t="s">
        <v>34</v>
      </c>
      <c r="O104" t="s">
        <v>33</v>
      </c>
      <c r="P104" t="s">
        <v>33</v>
      </c>
      <c r="Q104" t="s">
        <v>33</v>
      </c>
      <c r="R104" t="s">
        <v>33</v>
      </c>
      <c r="S104" t="s">
        <v>33</v>
      </c>
      <c r="T104" t="s">
        <v>33</v>
      </c>
      <c r="U104" t="s">
        <v>33</v>
      </c>
      <c r="V104" t="s">
        <v>33</v>
      </c>
      <c r="W104" t="s">
        <v>33</v>
      </c>
      <c r="X104" t="s">
        <v>33</v>
      </c>
      <c r="Y104" t="s">
        <v>33</v>
      </c>
      <c r="Z104" t="s">
        <v>33</v>
      </c>
      <c r="AA104" t="s">
        <v>33</v>
      </c>
      <c r="AB104">
        <v>0</v>
      </c>
      <c r="AC104" t="s">
        <v>41</v>
      </c>
    </row>
    <row r="105" spans="1:29" x14ac:dyDescent="0.25">
      <c r="A105" t="s">
        <v>666</v>
      </c>
      <c r="B105" t="s">
        <v>667</v>
      </c>
      <c r="C105" t="s">
        <v>668</v>
      </c>
      <c r="D105">
        <v>2015</v>
      </c>
      <c r="E105">
        <v>70</v>
      </c>
      <c r="F105" t="s">
        <v>669</v>
      </c>
      <c r="G105" t="s">
        <v>126</v>
      </c>
      <c r="H105" t="s">
        <v>41</v>
      </c>
      <c r="I105" t="s">
        <v>670</v>
      </c>
      <c r="J105" t="s">
        <v>667</v>
      </c>
      <c r="K105" t="s">
        <v>671</v>
      </c>
      <c r="L105">
        <v>44</v>
      </c>
      <c r="M105">
        <v>7.3333333329999997</v>
      </c>
      <c r="N105" t="s">
        <v>34</v>
      </c>
      <c r="O105" t="s">
        <v>33</v>
      </c>
      <c r="P105" t="s">
        <v>33</v>
      </c>
      <c r="Q105" t="s">
        <v>33</v>
      </c>
      <c r="R105" t="s">
        <v>33</v>
      </c>
      <c r="S105" t="s">
        <v>33</v>
      </c>
      <c r="T105" t="s">
        <v>33</v>
      </c>
      <c r="U105" t="s">
        <v>33</v>
      </c>
      <c r="V105" t="s">
        <v>33</v>
      </c>
      <c r="W105" t="s">
        <v>33</v>
      </c>
      <c r="X105" t="s">
        <v>33</v>
      </c>
      <c r="Y105" t="s">
        <v>33</v>
      </c>
      <c r="Z105" t="s">
        <v>33</v>
      </c>
      <c r="AA105" t="s">
        <v>33</v>
      </c>
      <c r="AB105">
        <v>0</v>
      </c>
      <c r="AC105" t="s">
        <v>36</v>
      </c>
    </row>
    <row r="106" spans="1:29" x14ac:dyDescent="0.25">
      <c r="A106" t="s">
        <v>672</v>
      </c>
      <c r="B106" t="s">
        <v>673</v>
      </c>
      <c r="C106" t="s">
        <v>674</v>
      </c>
      <c r="D106">
        <v>2015</v>
      </c>
      <c r="E106">
        <v>65</v>
      </c>
      <c r="F106" t="s">
        <v>675</v>
      </c>
      <c r="G106" t="s">
        <v>126</v>
      </c>
      <c r="H106" t="s">
        <v>36</v>
      </c>
      <c r="I106" t="s">
        <v>676</v>
      </c>
      <c r="J106" t="s">
        <v>673</v>
      </c>
      <c r="K106" t="s">
        <v>677</v>
      </c>
      <c r="L106">
        <v>36</v>
      </c>
      <c r="M106">
        <v>6</v>
      </c>
      <c r="N106" t="s">
        <v>678</v>
      </c>
      <c r="O106" t="s">
        <v>33</v>
      </c>
      <c r="P106" t="s">
        <v>33</v>
      </c>
      <c r="Q106" t="s">
        <v>170</v>
      </c>
      <c r="R106" t="s">
        <v>104</v>
      </c>
      <c r="S106" t="s">
        <v>270</v>
      </c>
      <c r="T106" t="s">
        <v>420</v>
      </c>
      <c r="U106" t="s">
        <v>79</v>
      </c>
      <c r="V106" t="s">
        <v>81</v>
      </c>
      <c r="W106" t="s">
        <v>79</v>
      </c>
      <c r="X106" t="s">
        <v>79</v>
      </c>
      <c r="Y106" t="s">
        <v>679</v>
      </c>
      <c r="Z106" t="s">
        <v>440</v>
      </c>
      <c r="AA106" t="s">
        <v>79</v>
      </c>
      <c r="AB106">
        <v>1</v>
      </c>
      <c r="AC106" t="s">
        <v>41</v>
      </c>
    </row>
    <row r="107" spans="1:29" x14ac:dyDescent="0.25">
      <c r="A107" t="s">
        <v>680</v>
      </c>
      <c r="B107" t="s">
        <v>681</v>
      </c>
      <c r="C107" t="s">
        <v>682</v>
      </c>
      <c r="D107">
        <v>2015</v>
      </c>
      <c r="E107">
        <v>78</v>
      </c>
      <c r="F107" t="s">
        <v>683</v>
      </c>
      <c r="G107" t="s">
        <v>126</v>
      </c>
      <c r="H107" t="s">
        <v>41</v>
      </c>
      <c r="I107" t="s">
        <v>684</v>
      </c>
      <c r="J107" t="s">
        <v>681</v>
      </c>
      <c r="K107" t="s">
        <v>685</v>
      </c>
      <c r="L107">
        <v>45</v>
      </c>
      <c r="M107">
        <v>7.5</v>
      </c>
      <c r="N107" t="s">
        <v>34</v>
      </c>
      <c r="O107" t="s">
        <v>33</v>
      </c>
      <c r="P107" t="s">
        <v>33</v>
      </c>
      <c r="Q107" t="s">
        <v>33</v>
      </c>
      <c r="R107" t="s">
        <v>33</v>
      </c>
      <c r="S107" t="s">
        <v>33</v>
      </c>
      <c r="T107" t="s">
        <v>33</v>
      </c>
      <c r="U107" t="s">
        <v>33</v>
      </c>
      <c r="V107" t="s">
        <v>33</v>
      </c>
      <c r="W107" t="s">
        <v>33</v>
      </c>
      <c r="X107" t="s">
        <v>33</v>
      </c>
      <c r="Y107" t="s">
        <v>33</v>
      </c>
      <c r="Z107" t="s">
        <v>33</v>
      </c>
      <c r="AA107" t="s">
        <v>33</v>
      </c>
      <c r="AB107">
        <v>0</v>
      </c>
      <c r="AC107" t="s">
        <v>36</v>
      </c>
    </row>
    <row r="108" spans="1:29" x14ac:dyDescent="0.25">
      <c r="A108" t="s">
        <v>686</v>
      </c>
      <c r="B108" t="s">
        <v>687</v>
      </c>
      <c r="C108" t="s">
        <v>688</v>
      </c>
      <c r="D108">
        <v>2015</v>
      </c>
      <c r="E108">
        <v>34</v>
      </c>
      <c r="F108" t="s">
        <v>689</v>
      </c>
      <c r="G108" t="s">
        <v>33</v>
      </c>
      <c r="H108" t="s">
        <v>33</v>
      </c>
      <c r="I108" t="s">
        <v>33</v>
      </c>
      <c r="J108" t="s">
        <v>33</v>
      </c>
      <c r="K108" t="s">
        <v>33</v>
      </c>
      <c r="L108" t="s">
        <v>33</v>
      </c>
      <c r="M108" t="s">
        <v>33</v>
      </c>
      <c r="N108" t="str">
        <f>VLOOKUP($C108,Sheet2!$C:$U,4,FALSE)</f>
        <v>N/A</v>
      </c>
      <c r="O108" t="str">
        <f>VLOOKUP($C108,Sheet2!$C:$U,5,FALSE)</f>
        <v>NA</v>
      </c>
      <c r="P108" t="str">
        <f>VLOOKUP($C108,Sheet2!$C:$U,6,FALSE)</f>
        <v>NA</v>
      </c>
      <c r="Q108" t="str">
        <f>VLOOKUP($C108,Sheet2!$C:$U,7,FALSE)</f>
        <v>NA</v>
      </c>
      <c r="R108" t="str">
        <f>VLOOKUP($C108,Sheet2!$C:$U,8,FALSE)</f>
        <v>NA</v>
      </c>
      <c r="S108" t="str">
        <f>VLOOKUP($C108,Sheet2!$C:$U,9,FALSE)</f>
        <v>NA</v>
      </c>
      <c r="T108" t="str">
        <f>VLOOKUP($C108,Sheet2!$C:$U,10,FALSE)</f>
        <v>NA</v>
      </c>
      <c r="U108" t="str">
        <f>VLOOKUP($C108,Sheet2!$C:$U,11,FALSE)</f>
        <v>NA</v>
      </c>
      <c r="V108" t="str">
        <f>VLOOKUP($C108,Sheet2!$C:$U,12,FALSE)</f>
        <v>NA</v>
      </c>
      <c r="W108" t="str">
        <f>VLOOKUP($C108,Sheet2!$C:$U,13,FALSE)</f>
        <v>NA</v>
      </c>
      <c r="X108" t="str">
        <f>VLOOKUP($C108,Sheet2!$C:$U,14,FALSE)</f>
        <v>NA</v>
      </c>
      <c r="Y108" t="str">
        <f>VLOOKUP($C108,Sheet2!$C:$U,15,FALSE)</f>
        <v>NA</v>
      </c>
      <c r="Z108" t="str">
        <f>VLOOKUP($C108,Sheet2!$C:$U,16,FALSE)</f>
        <v>NA</v>
      </c>
      <c r="AA108" t="str">
        <f>VLOOKUP($C108,Sheet2!$C:$U,17,FALSE)</f>
        <v>NA</v>
      </c>
      <c r="AB108" t="str">
        <f>VLOOKUP($C108,Sheet2!$C:$U,18,FALSE)</f>
        <v>NA</v>
      </c>
      <c r="AC108" t="s">
        <v>41</v>
      </c>
    </row>
    <row r="109" spans="1:29" x14ac:dyDescent="0.25">
      <c r="A109" t="s">
        <v>690</v>
      </c>
      <c r="B109" t="s">
        <v>691</v>
      </c>
      <c r="C109" t="s">
        <v>692</v>
      </c>
      <c r="D109">
        <v>2015</v>
      </c>
      <c r="E109">
        <v>54</v>
      </c>
      <c r="F109" t="s">
        <v>693</v>
      </c>
      <c r="G109" t="s">
        <v>126</v>
      </c>
      <c r="H109" t="s">
        <v>36</v>
      </c>
      <c r="I109" t="s">
        <v>694</v>
      </c>
      <c r="J109" t="s">
        <v>691</v>
      </c>
      <c r="K109" t="s">
        <v>695</v>
      </c>
      <c r="L109">
        <v>41</v>
      </c>
      <c r="M109">
        <v>6.8333333329999997</v>
      </c>
      <c r="N109" t="s">
        <v>34</v>
      </c>
      <c r="O109" t="s">
        <v>33</v>
      </c>
      <c r="P109" t="s">
        <v>33</v>
      </c>
      <c r="Q109" t="s">
        <v>33</v>
      </c>
      <c r="R109" t="s">
        <v>33</v>
      </c>
      <c r="S109" t="s">
        <v>33</v>
      </c>
      <c r="T109" t="s">
        <v>33</v>
      </c>
      <c r="U109" t="s">
        <v>33</v>
      </c>
      <c r="V109" t="s">
        <v>33</v>
      </c>
      <c r="W109" t="s">
        <v>33</v>
      </c>
      <c r="X109" t="s">
        <v>33</v>
      </c>
      <c r="Y109" t="s">
        <v>33</v>
      </c>
      <c r="Z109" t="s">
        <v>33</v>
      </c>
      <c r="AA109" t="s">
        <v>33</v>
      </c>
      <c r="AB109">
        <v>1</v>
      </c>
      <c r="AC109" t="s">
        <v>41</v>
      </c>
    </row>
    <row r="110" spans="1:29" x14ac:dyDescent="0.25">
      <c r="A110" t="s">
        <v>696</v>
      </c>
      <c r="B110" t="s">
        <v>697</v>
      </c>
      <c r="C110" t="s">
        <v>698</v>
      </c>
      <c r="D110">
        <v>2015</v>
      </c>
      <c r="E110">
        <v>71</v>
      </c>
      <c r="F110" t="s">
        <v>699</v>
      </c>
      <c r="G110" t="s">
        <v>126</v>
      </c>
      <c r="H110" t="s">
        <v>36</v>
      </c>
      <c r="I110" t="s">
        <v>700</v>
      </c>
      <c r="J110" t="s">
        <v>697</v>
      </c>
      <c r="K110" t="s">
        <v>701</v>
      </c>
      <c r="L110">
        <v>48</v>
      </c>
      <c r="M110">
        <v>8</v>
      </c>
      <c r="N110" t="s">
        <v>34</v>
      </c>
      <c r="O110" t="s">
        <v>33</v>
      </c>
      <c r="P110" t="s">
        <v>33</v>
      </c>
      <c r="Q110" t="s">
        <v>33</v>
      </c>
      <c r="R110" t="s">
        <v>33</v>
      </c>
      <c r="S110" t="s">
        <v>33</v>
      </c>
      <c r="T110" t="s">
        <v>33</v>
      </c>
      <c r="U110" t="s">
        <v>33</v>
      </c>
      <c r="V110" t="s">
        <v>33</v>
      </c>
      <c r="W110" t="s">
        <v>33</v>
      </c>
      <c r="X110" t="s">
        <v>33</v>
      </c>
      <c r="Y110" t="s">
        <v>33</v>
      </c>
      <c r="Z110" t="s">
        <v>33</v>
      </c>
      <c r="AA110" t="s">
        <v>33</v>
      </c>
      <c r="AB110">
        <v>0</v>
      </c>
      <c r="AC110" t="s">
        <v>36</v>
      </c>
    </row>
    <row r="111" spans="1:29" x14ac:dyDescent="0.25">
      <c r="A111" t="s">
        <v>702</v>
      </c>
      <c r="B111" t="s">
        <v>703</v>
      </c>
      <c r="C111" t="s">
        <v>704</v>
      </c>
      <c r="D111">
        <v>2015</v>
      </c>
      <c r="E111">
        <v>75</v>
      </c>
      <c r="F111" t="s">
        <v>705</v>
      </c>
      <c r="G111" t="s">
        <v>126</v>
      </c>
      <c r="H111" t="s">
        <v>36</v>
      </c>
      <c r="I111" t="s">
        <v>706</v>
      </c>
      <c r="J111" t="s">
        <v>703</v>
      </c>
      <c r="K111" t="s">
        <v>707</v>
      </c>
      <c r="L111">
        <v>48</v>
      </c>
      <c r="M111">
        <v>8</v>
      </c>
      <c r="N111" t="s">
        <v>34</v>
      </c>
      <c r="O111" t="s">
        <v>33</v>
      </c>
      <c r="P111" t="s">
        <v>33</v>
      </c>
      <c r="Q111" t="s">
        <v>33</v>
      </c>
      <c r="R111" t="s">
        <v>33</v>
      </c>
      <c r="S111" t="s">
        <v>33</v>
      </c>
      <c r="T111" t="s">
        <v>33</v>
      </c>
      <c r="U111" t="s">
        <v>33</v>
      </c>
      <c r="V111" t="s">
        <v>33</v>
      </c>
      <c r="W111" t="s">
        <v>33</v>
      </c>
      <c r="X111" t="s">
        <v>33</v>
      </c>
      <c r="Y111" t="s">
        <v>33</v>
      </c>
      <c r="Z111" t="s">
        <v>33</v>
      </c>
      <c r="AA111" t="s">
        <v>33</v>
      </c>
      <c r="AB111">
        <v>0</v>
      </c>
      <c r="AC111" t="s">
        <v>36</v>
      </c>
    </row>
    <row r="112" spans="1:29" x14ac:dyDescent="0.25">
      <c r="A112" t="s">
        <v>708</v>
      </c>
      <c r="B112" t="s">
        <v>709</v>
      </c>
      <c r="C112" t="s">
        <v>710</v>
      </c>
      <c r="D112">
        <v>2015</v>
      </c>
      <c r="E112">
        <v>39</v>
      </c>
      <c r="F112" t="s">
        <v>711</v>
      </c>
      <c r="G112" t="s">
        <v>126</v>
      </c>
      <c r="H112" t="s">
        <v>36</v>
      </c>
      <c r="I112" t="s">
        <v>712</v>
      </c>
      <c r="J112" t="s">
        <v>709</v>
      </c>
      <c r="K112" t="s">
        <v>713</v>
      </c>
      <c r="L112">
        <v>26</v>
      </c>
      <c r="M112">
        <v>4.3333333329999997</v>
      </c>
      <c r="N112" t="s">
        <v>34</v>
      </c>
      <c r="O112" t="s">
        <v>33</v>
      </c>
      <c r="P112" t="s">
        <v>33</v>
      </c>
      <c r="Q112" t="s">
        <v>33</v>
      </c>
      <c r="R112" t="s">
        <v>33</v>
      </c>
      <c r="S112" t="s">
        <v>33</v>
      </c>
      <c r="T112" t="s">
        <v>33</v>
      </c>
      <c r="U112" t="s">
        <v>33</v>
      </c>
      <c r="V112" t="s">
        <v>33</v>
      </c>
      <c r="W112" t="s">
        <v>33</v>
      </c>
      <c r="X112" t="s">
        <v>33</v>
      </c>
      <c r="Y112" t="s">
        <v>33</v>
      </c>
      <c r="Z112" t="s">
        <v>33</v>
      </c>
      <c r="AA112" t="s">
        <v>33</v>
      </c>
      <c r="AB112">
        <v>0</v>
      </c>
      <c r="AC112" t="s">
        <v>36</v>
      </c>
    </row>
    <row r="113" spans="1:29" x14ac:dyDescent="0.25">
      <c r="A113" t="s">
        <v>714</v>
      </c>
      <c r="B113" t="s">
        <v>715</v>
      </c>
      <c r="C113" t="s">
        <v>716</v>
      </c>
      <c r="D113">
        <v>2015</v>
      </c>
      <c r="E113">
        <v>52</v>
      </c>
      <c r="F113" t="s">
        <v>717</v>
      </c>
      <c r="G113" t="s">
        <v>126</v>
      </c>
      <c r="H113" t="s">
        <v>41</v>
      </c>
      <c r="I113" t="s">
        <v>718</v>
      </c>
      <c r="J113" t="s">
        <v>715</v>
      </c>
      <c r="K113" t="s">
        <v>719</v>
      </c>
      <c r="L113">
        <v>27</v>
      </c>
      <c r="M113">
        <v>4.5</v>
      </c>
      <c r="N113" t="s">
        <v>720</v>
      </c>
      <c r="O113" t="s">
        <v>721</v>
      </c>
      <c r="P113" t="s">
        <v>722</v>
      </c>
      <c r="Q113" t="s">
        <v>170</v>
      </c>
      <c r="R113" t="s">
        <v>723</v>
      </c>
      <c r="S113" t="s">
        <v>438</v>
      </c>
      <c r="T113" t="s">
        <v>106</v>
      </c>
      <c r="U113" t="s">
        <v>79</v>
      </c>
      <c r="V113" t="s">
        <v>79</v>
      </c>
      <c r="W113" t="s">
        <v>79</v>
      </c>
      <c r="X113" t="s">
        <v>79</v>
      </c>
      <c r="Y113" t="s">
        <v>724</v>
      </c>
      <c r="Z113" t="s">
        <v>725</v>
      </c>
      <c r="AA113" t="s">
        <v>79</v>
      </c>
      <c r="AB113">
        <v>1</v>
      </c>
      <c r="AC113" t="s">
        <v>41</v>
      </c>
    </row>
    <row r="114" spans="1:29" x14ac:dyDescent="0.25">
      <c r="A114" t="s">
        <v>726</v>
      </c>
      <c r="B114" t="s">
        <v>727</v>
      </c>
      <c r="C114" t="s">
        <v>728</v>
      </c>
      <c r="D114">
        <v>2015</v>
      </c>
      <c r="E114">
        <v>109</v>
      </c>
      <c r="F114" t="s">
        <v>729</v>
      </c>
      <c r="G114" t="s">
        <v>126</v>
      </c>
      <c r="H114" t="s">
        <v>36</v>
      </c>
      <c r="I114" t="s">
        <v>730</v>
      </c>
      <c r="J114" t="s">
        <v>727</v>
      </c>
      <c r="K114" t="s">
        <v>731</v>
      </c>
      <c r="L114">
        <v>81</v>
      </c>
      <c r="M114">
        <v>13.5</v>
      </c>
      <c r="N114" t="s">
        <v>732</v>
      </c>
      <c r="O114" t="s">
        <v>33</v>
      </c>
      <c r="P114" t="s">
        <v>33</v>
      </c>
      <c r="Q114" t="s">
        <v>170</v>
      </c>
      <c r="R114" t="s">
        <v>723</v>
      </c>
      <c r="S114" t="s">
        <v>438</v>
      </c>
      <c r="T114" t="s">
        <v>106</v>
      </c>
      <c r="U114" t="s">
        <v>79</v>
      </c>
      <c r="V114" t="s">
        <v>79</v>
      </c>
      <c r="W114" t="s">
        <v>79</v>
      </c>
      <c r="X114" t="s">
        <v>79</v>
      </c>
      <c r="Y114" t="s">
        <v>733</v>
      </c>
      <c r="Z114" t="s">
        <v>172</v>
      </c>
      <c r="AA114" t="s">
        <v>79</v>
      </c>
      <c r="AB114">
        <v>1</v>
      </c>
      <c r="AC114" t="s">
        <v>41</v>
      </c>
    </row>
    <row r="115" spans="1:29" x14ac:dyDescent="0.25">
      <c r="A115" t="s">
        <v>734</v>
      </c>
      <c r="B115" t="s">
        <v>735</v>
      </c>
      <c r="C115" t="s">
        <v>736</v>
      </c>
      <c r="D115">
        <v>2015</v>
      </c>
      <c r="E115">
        <v>48</v>
      </c>
      <c r="F115" t="s">
        <v>737</v>
      </c>
      <c r="G115" t="s">
        <v>126</v>
      </c>
      <c r="H115" t="s">
        <v>41</v>
      </c>
      <c r="I115" t="s">
        <v>738</v>
      </c>
      <c r="J115" t="s">
        <v>735</v>
      </c>
      <c r="K115" t="s">
        <v>739</v>
      </c>
      <c r="L115">
        <v>33</v>
      </c>
      <c r="M115">
        <v>5.5</v>
      </c>
      <c r="N115" t="s">
        <v>740</v>
      </c>
      <c r="O115" t="s">
        <v>33</v>
      </c>
      <c r="P115" t="s">
        <v>741</v>
      </c>
      <c r="Q115" t="s">
        <v>170</v>
      </c>
      <c r="R115" t="s">
        <v>346</v>
      </c>
      <c r="S115" t="s">
        <v>438</v>
      </c>
      <c r="T115" t="s">
        <v>106</v>
      </c>
      <c r="U115" t="s">
        <v>79</v>
      </c>
      <c r="V115" t="s">
        <v>79</v>
      </c>
      <c r="W115" t="s">
        <v>79</v>
      </c>
      <c r="X115" t="s">
        <v>79</v>
      </c>
      <c r="Y115" t="s">
        <v>743</v>
      </c>
      <c r="Z115" t="s">
        <v>440</v>
      </c>
      <c r="AA115" t="s">
        <v>79</v>
      </c>
      <c r="AB115">
        <v>1</v>
      </c>
      <c r="AC115" t="s">
        <v>41</v>
      </c>
    </row>
    <row r="116" spans="1:29" x14ac:dyDescent="0.25">
      <c r="A116" t="s">
        <v>744</v>
      </c>
      <c r="B116" t="s">
        <v>745</v>
      </c>
      <c r="C116" t="s">
        <v>746</v>
      </c>
      <c r="D116">
        <v>2015</v>
      </c>
      <c r="E116">
        <v>34</v>
      </c>
      <c r="F116" t="s">
        <v>747</v>
      </c>
      <c r="G116" t="s">
        <v>33</v>
      </c>
      <c r="H116" t="s">
        <v>33</v>
      </c>
      <c r="I116" t="s">
        <v>33</v>
      </c>
      <c r="J116" t="s">
        <v>33</v>
      </c>
      <c r="K116" t="s">
        <v>33</v>
      </c>
      <c r="L116" t="s">
        <v>33</v>
      </c>
      <c r="M116" t="s">
        <v>33</v>
      </c>
      <c r="N116" t="s">
        <v>34</v>
      </c>
      <c r="O116" t="s">
        <v>748</v>
      </c>
      <c r="P116" t="s">
        <v>33</v>
      </c>
      <c r="Q116" t="s">
        <v>33</v>
      </c>
      <c r="R116" t="s">
        <v>33</v>
      </c>
      <c r="S116" t="s">
        <v>33</v>
      </c>
      <c r="T116" t="s">
        <v>33</v>
      </c>
      <c r="U116" t="s">
        <v>33</v>
      </c>
      <c r="V116" t="s">
        <v>33</v>
      </c>
      <c r="W116" t="s">
        <v>33</v>
      </c>
      <c r="X116" t="s">
        <v>33</v>
      </c>
      <c r="Y116" t="s">
        <v>33</v>
      </c>
      <c r="Z116" t="s">
        <v>33</v>
      </c>
      <c r="AA116" t="s">
        <v>33</v>
      </c>
      <c r="AB116" t="s">
        <v>33</v>
      </c>
      <c r="AC116" t="s">
        <v>36</v>
      </c>
    </row>
    <row r="117" spans="1:29" x14ac:dyDescent="0.25">
      <c r="A117" t="s">
        <v>749</v>
      </c>
      <c r="B117" t="s">
        <v>750</v>
      </c>
      <c r="C117" t="s">
        <v>751</v>
      </c>
      <c r="D117">
        <v>2014</v>
      </c>
      <c r="E117">
        <v>95</v>
      </c>
      <c r="F117" t="s">
        <v>752</v>
      </c>
      <c r="G117" t="s">
        <v>126</v>
      </c>
      <c r="H117" t="s">
        <v>41</v>
      </c>
      <c r="I117" t="s">
        <v>753</v>
      </c>
      <c r="J117" t="s">
        <v>750</v>
      </c>
      <c r="K117" t="s">
        <v>754</v>
      </c>
      <c r="L117">
        <v>61</v>
      </c>
      <c r="M117">
        <v>8.7142857140000007</v>
      </c>
      <c r="N117" t="s">
        <v>34</v>
      </c>
      <c r="O117" t="s">
        <v>33</v>
      </c>
      <c r="P117" t="s">
        <v>33</v>
      </c>
      <c r="Q117" t="s">
        <v>33</v>
      </c>
      <c r="R117" t="s">
        <v>33</v>
      </c>
      <c r="S117" t="s">
        <v>33</v>
      </c>
      <c r="T117" t="s">
        <v>33</v>
      </c>
      <c r="U117" t="s">
        <v>33</v>
      </c>
      <c r="V117" t="s">
        <v>33</v>
      </c>
      <c r="W117" t="s">
        <v>33</v>
      </c>
      <c r="X117" t="s">
        <v>33</v>
      </c>
      <c r="Y117" t="s">
        <v>33</v>
      </c>
      <c r="Z117" t="s">
        <v>33</v>
      </c>
      <c r="AA117" t="s">
        <v>33</v>
      </c>
      <c r="AB117">
        <v>0</v>
      </c>
      <c r="AC117" t="s">
        <v>36</v>
      </c>
    </row>
    <row r="118" spans="1:29" x14ac:dyDescent="0.25">
      <c r="A118" t="s">
        <v>755</v>
      </c>
      <c r="B118" t="s">
        <v>756</v>
      </c>
      <c r="C118" t="s">
        <v>757</v>
      </c>
      <c r="D118">
        <v>2014</v>
      </c>
      <c r="E118">
        <v>54</v>
      </c>
      <c r="F118" t="s">
        <v>758</v>
      </c>
      <c r="G118" t="s">
        <v>126</v>
      </c>
      <c r="H118" t="s">
        <v>41</v>
      </c>
      <c r="I118" t="s">
        <v>759</v>
      </c>
      <c r="J118" t="s">
        <v>756</v>
      </c>
      <c r="K118" t="s">
        <v>760</v>
      </c>
      <c r="L118">
        <v>40</v>
      </c>
      <c r="M118">
        <v>5.7142857139999998</v>
      </c>
      <c r="N118" t="s">
        <v>34</v>
      </c>
      <c r="O118" t="s">
        <v>33</v>
      </c>
      <c r="P118" t="s">
        <v>33</v>
      </c>
      <c r="Q118" t="s">
        <v>33</v>
      </c>
      <c r="R118" t="s">
        <v>33</v>
      </c>
      <c r="S118" t="s">
        <v>33</v>
      </c>
      <c r="T118" t="s">
        <v>33</v>
      </c>
      <c r="U118" t="s">
        <v>33</v>
      </c>
      <c r="V118" t="s">
        <v>33</v>
      </c>
      <c r="W118" t="s">
        <v>33</v>
      </c>
      <c r="X118" t="s">
        <v>33</v>
      </c>
      <c r="Y118" t="s">
        <v>33</v>
      </c>
      <c r="Z118" t="s">
        <v>33</v>
      </c>
      <c r="AA118" t="s">
        <v>33</v>
      </c>
      <c r="AB118">
        <v>0</v>
      </c>
      <c r="AC118" t="s">
        <v>36</v>
      </c>
    </row>
    <row r="119" spans="1:29" x14ac:dyDescent="0.25">
      <c r="A119" t="s">
        <v>761</v>
      </c>
      <c r="B119" t="s">
        <v>762</v>
      </c>
      <c r="C119" t="s">
        <v>763</v>
      </c>
      <c r="D119">
        <v>2014</v>
      </c>
      <c r="E119">
        <v>111</v>
      </c>
      <c r="F119" t="s">
        <v>764</v>
      </c>
      <c r="G119" t="s">
        <v>126</v>
      </c>
      <c r="H119" t="s">
        <v>36</v>
      </c>
      <c r="I119" t="s">
        <v>765</v>
      </c>
      <c r="J119" t="s">
        <v>762</v>
      </c>
      <c r="K119" t="s">
        <v>766</v>
      </c>
      <c r="L119">
        <v>70</v>
      </c>
      <c r="M119">
        <v>10</v>
      </c>
      <c r="N119" t="s">
        <v>767</v>
      </c>
      <c r="O119" t="s">
        <v>33</v>
      </c>
      <c r="P119" t="s">
        <v>33</v>
      </c>
      <c r="Q119" t="s">
        <v>170</v>
      </c>
      <c r="R119" t="s">
        <v>33</v>
      </c>
      <c r="S119" t="s">
        <v>79</v>
      </c>
      <c r="T119" t="s">
        <v>79</v>
      </c>
      <c r="U119" t="s">
        <v>79</v>
      </c>
      <c r="V119" t="s">
        <v>79</v>
      </c>
      <c r="W119" t="s">
        <v>79</v>
      </c>
      <c r="X119" t="s">
        <v>79</v>
      </c>
      <c r="Y119" t="s">
        <v>79</v>
      </c>
      <c r="Z119" t="s">
        <v>33</v>
      </c>
      <c r="AA119" t="s">
        <v>81</v>
      </c>
      <c r="AB119">
        <v>1</v>
      </c>
      <c r="AC119" t="s">
        <v>41</v>
      </c>
    </row>
    <row r="120" spans="1:29" x14ac:dyDescent="0.25">
      <c r="A120" t="s">
        <v>768</v>
      </c>
      <c r="B120" t="s">
        <v>769</v>
      </c>
      <c r="C120" t="s">
        <v>770</v>
      </c>
      <c r="D120">
        <v>2014</v>
      </c>
      <c r="E120">
        <v>57</v>
      </c>
      <c r="F120" t="s">
        <v>771</v>
      </c>
      <c r="G120" t="s">
        <v>126</v>
      </c>
      <c r="H120" t="s">
        <v>36</v>
      </c>
      <c r="I120" t="s">
        <v>772</v>
      </c>
      <c r="J120" t="s">
        <v>769</v>
      </c>
      <c r="K120" t="s">
        <v>773</v>
      </c>
      <c r="L120">
        <v>45</v>
      </c>
      <c r="M120">
        <v>6.4285714289999998</v>
      </c>
      <c r="N120" t="s">
        <v>34</v>
      </c>
      <c r="O120" t="s">
        <v>33</v>
      </c>
      <c r="P120" t="s">
        <v>33</v>
      </c>
      <c r="Q120" t="s">
        <v>33</v>
      </c>
      <c r="R120" t="s">
        <v>33</v>
      </c>
      <c r="S120" t="s">
        <v>33</v>
      </c>
      <c r="T120" t="s">
        <v>33</v>
      </c>
      <c r="U120" t="s">
        <v>33</v>
      </c>
      <c r="V120" t="s">
        <v>33</v>
      </c>
      <c r="W120" t="s">
        <v>33</v>
      </c>
      <c r="X120" t="s">
        <v>33</v>
      </c>
      <c r="Y120" t="s">
        <v>33</v>
      </c>
      <c r="Z120" t="s">
        <v>33</v>
      </c>
      <c r="AA120" t="s">
        <v>33</v>
      </c>
      <c r="AB120">
        <v>0</v>
      </c>
      <c r="AC120" t="s">
        <v>36</v>
      </c>
    </row>
    <row r="121" spans="1:29" x14ac:dyDescent="0.25">
      <c r="A121" t="s">
        <v>774</v>
      </c>
      <c r="B121" t="s">
        <v>775</v>
      </c>
      <c r="C121" t="s">
        <v>776</v>
      </c>
      <c r="D121">
        <v>2014</v>
      </c>
      <c r="E121">
        <v>62</v>
      </c>
      <c r="F121" t="s">
        <v>777</v>
      </c>
      <c r="G121" t="s">
        <v>126</v>
      </c>
      <c r="H121" t="s">
        <v>36</v>
      </c>
      <c r="I121" t="s">
        <v>778</v>
      </c>
      <c r="J121" t="s">
        <v>775</v>
      </c>
      <c r="K121" t="s">
        <v>779</v>
      </c>
      <c r="L121">
        <v>46</v>
      </c>
      <c r="M121">
        <v>6.5714285710000002</v>
      </c>
      <c r="N121" t="s">
        <v>780</v>
      </c>
      <c r="O121" t="s">
        <v>33</v>
      </c>
      <c r="P121" t="s">
        <v>33</v>
      </c>
      <c r="Q121" t="s">
        <v>170</v>
      </c>
      <c r="R121" t="s">
        <v>504</v>
      </c>
      <c r="S121" t="s">
        <v>438</v>
      </c>
      <c r="T121" t="s">
        <v>106</v>
      </c>
      <c r="U121" t="s">
        <v>781</v>
      </c>
      <c r="V121" t="s">
        <v>79</v>
      </c>
      <c r="W121" t="s">
        <v>79</v>
      </c>
      <c r="X121" t="s">
        <v>79</v>
      </c>
      <c r="Y121" t="s">
        <v>782</v>
      </c>
      <c r="Z121" t="s">
        <v>172</v>
      </c>
      <c r="AA121" t="s">
        <v>79</v>
      </c>
      <c r="AB121">
        <v>1</v>
      </c>
      <c r="AC121" t="s">
        <v>41</v>
      </c>
    </row>
    <row r="122" spans="1:29" x14ac:dyDescent="0.25">
      <c r="A122" t="s">
        <v>783</v>
      </c>
      <c r="B122" t="s">
        <v>784</v>
      </c>
      <c r="C122" t="s">
        <v>785</v>
      </c>
      <c r="D122">
        <v>2014</v>
      </c>
      <c r="E122">
        <v>42</v>
      </c>
      <c r="F122" t="s">
        <v>786</v>
      </c>
      <c r="G122" t="s">
        <v>126</v>
      </c>
      <c r="H122" t="s">
        <v>41</v>
      </c>
      <c r="I122" t="s">
        <v>787</v>
      </c>
      <c r="J122" t="s">
        <v>784</v>
      </c>
      <c r="K122" t="s">
        <v>788</v>
      </c>
      <c r="L122">
        <v>30</v>
      </c>
      <c r="M122">
        <v>4.2857142860000002</v>
      </c>
      <c r="N122" t="s">
        <v>34</v>
      </c>
      <c r="O122" t="s">
        <v>33</v>
      </c>
      <c r="P122" t="s">
        <v>33</v>
      </c>
      <c r="Q122" t="s">
        <v>33</v>
      </c>
      <c r="R122" t="s">
        <v>33</v>
      </c>
      <c r="S122" t="s">
        <v>33</v>
      </c>
      <c r="T122" t="s">
        <v>33</v>
      </c>
      <c r="U122" t="s">
        <v>33</v>
      </c>
      <c r="V122" t="s">
        <v>33</v>
      </c>
      <c r="W122" t="s">
        <v>33</v>
      </c>
      <c r="X122" t="s">
        <v>33</v>
      </c>
      <c r="Y122" t="s">
        <v>33</v>
      </c>
      <c r="Z122" t="s">
        <v>33</v>
      </c>
      <c r="AA122" t="s">
        <v>33</v>
      </c>
      <c r="AB122">
        <v>0</v>
      </c>
      <c r="AC122" t="s">
        <v>36</v>
      </c>
    </row>
    <row r="123" spans="1:29" x14ac:dyDescent="0.25">
      <c r="A123" t="s">
        <v>789</v>
      </c>
      <c r="B123" t="s">
        <v>790</v>
      </c>
      <c r="C123" t="s">
        <v>791</v>
      </c>
      <c r="D123">
        <v>2014</v>
      </c>
      <c r="E123">
        <v>74</v>
      </c>
      <c r="F123" t="s">
        <v>792</v>
      </c>
      <c r="G123" t="s">
        <v>126</v>
      </c>
      <c r="H123" t="s">
        <v>36</v>
      </c>
      <c r="I123" t="s">
        <v>793</v>
      </c>
      <c r="J123" t="s">
        <v>790</v>
      </c>
      <c r="K123" t="s">
        <v>794</v>
      </c>
      <c r="L123">
        <v>54</v>
      </c>
      <c r="M123">
        <v>7.7142857139999998</v>
      </c>
      <c r="N123" t="s">
        <v>34</v>
      </c>
      <c r="O123" t="str">
        <f>VLOOKUP($C123,Sheet2!$C:$U,5,FALSE)</f>
        <v>NA</v>
      </c>
      <c r="P123" t="str">
        <f>VLOOKUP($C123,Sheet2!$C:$U,6,FALSE)</f>
        <v>NA</v>
      </c>
      <c r="Q123" t="s">
        <v>170</v>
      </c>
      <c r="R123" t="str">
        <f>VLOOKUP($C123,Sheet2!$C:$U,8,FALSE)</f>
        <v>heat waves</v>
      </c>
      <c r="S123" t="str">
        <f>VLOOKUP($C123,Sheet2!$C:$U,9,FALSE)</f>
        <v>sensitivity</v>
      </c>
      <c r="T123" t="str">
        <f>VLOOKUP($C123,Sheet2!$C:$U,10,FALSE)</f>
        <v>morbidity</v>
      </c>
      <c r="U123" t="str">
        <f>VLOOKUP($C123,Sheet2!$C:$U,11,FALSE)</f>
        <v>No</v>
      </c>
      <c r="V123" t="str">
        <f>VLOOKUP($C123,Sheet2!$C:$U,12,FALSE)</f>
        <v>No</v>
      </c>
      <c r="W123" t="str">
        <f>VLOOKUP($C123,Sheet2!$C:$U,13,FALSE)</f>
        <v>No</v>
      </c>
      <c r="X123" t="str">
        <f>VLOOKUP($C123,Sheet2!$C:$U,14,FALSE)</f>
        <v>No</v>
      </c>
      <c r="Y123" t="str">
        <f>VLOOKUP($C123,Sheet2!$C:$U,15,FALSE)</f>
        <v>2001-2010</v>
      </c>
      <c r="Z123" t="str">
        <f>VLOOKUP($C123,Sheet2!$C:$U,16,FALSE)</f>
        <v>Australia</v>
      </c>
      <c r="AA123" t="str">
        <f>VLOOKUP($C123,Sheet2!$C:$U,17,FALSE)</f>
        <v>No</v>
      </c>
      <c r="AB123">
        <f>VLOOKUP($C123,Sheet2!$C:$U,18,FALSE)</f>
        <v>1</v>
      </c>
      <c r="AC123" t="s">
        <v>41</v>
      </c>
    </row>
    <row r="124" spans="1:29" x14ac:dyDescent="0.25">
      <c r="A124" t="s">
        <v>795</v>
      </c>
      <c r="B124" t="s">
        <v>796</v>
      </c>
      <c r="C124" t="s">
        <v>797</v>
      </c>
      <c r="D124">
        <v>2014</v>
      </c>
      <c r="E124">
        <v>54</v>
      </c>
      <c r="F124" t="s">
        <v>798</v>
      </c>
      <c r="G124" t="s">
        <v>126</v>
      </c>
      <c r="H124" t="s">
        <v>41</v>
      </c>
      <c r="I124" t="s">
        <v>799</v>
      </c>
      <c r="J124" t="s">
        <v>796</v>
      </c>
      <c r="K124" t="s">
        <v>800</v>
      </c>
      <c r="L124">
        <v>42</v>
      </c>
      <c r="M124">
        <v>6</v>
      </c>
      <c r="N124" t="s">
        <v>34</v>
      </c>
      <c r="O124" t="s">
        <v>33</v>
      </c>
      <c r="P124" t="s">
        <v>33</v>
      </c>
      <c r="Q124" t="s">
        <v>33</v>
      </c>
      <c r="R124" t="s">
        <v>33</v>
      </c>
      <c r="S124" t="s">
        <v>33</v>
      </c>
      <c r="T124" t="s">
        <v>33</v>
      </c>
      <c r="U124" t="s">
        <v>33</v>
      </c>
      <c r="V124" t="s">
        <v>33</v>
      </c>
      <c r="W124" t="s">
        <v>33</v>
      </c>
      <c r="X124" t="s">
        <v>33</v>
      </c>
      <c r="Y124" t="s">
        <v>33</v>
      </c>
      <c r="Z124" t="s">
        <v>33</v>
      </c>
      <c r="AA124" t="s">
        <v>33</v>
      </c>
      <c r="AB124">
        <v>0</v>
      </c>
      <c r="AC124" t="s">
        <v>41</v>
      </c>
    </row>
    <row r="125" spans="1:29" x14ac:dyDescent="0.25">
      <c r="A125" t="s">
        <v>801</v>
      </c>
      <c r="B125" t="s">
        <v>802</v>
      </c>
      <c r="C125" t="s">
        <v>803</v>
      </c>
      <c r="D125">
        <v>2014</v>
      </c>
      <c r="E125">
        <v>52</v>
      </c>
      <c r="F125" t="s">
        <v>804</v>
      </c>
      <c r="G125" t="s">
        <v>126</v>
      </c>
      <c r="H125" t="s">
        <v>41</v>
      </c>
      <c r="I125" t="s">
        <v>805</v>
      </c>
      <c r="J125" t="s">
        <v>802</v>
      </c>
      <c r="K125" t="s">
        <v>806</v>
      </c>
      <c r="L125">
        <v>40</v>
      </c>
      <c r="M125">
        <v>5.7142857139999998</v>
      </c>
      <c r="N125" t="s">
        <v>34</v>
      </c>
      <c r="O125" t="s">
        <v>33</v>
      </c>
      <c r="P125" t="s">
        <v>33</v>
      </c>
      <c r="Q125" t="s">
        <v>33</v>
      </c>
      <c r="R125" t="s">
        <v>33</v>
      </c>
      <c r="S125" t="s">
        <v>33</v>
      </c>
      <c r="T125" t="s">
        <v>33</v>
      </c>
      <c r="U125" t="s">
        <v>33</v>
      </c>
      <c r="V125" t="s">
        <v>33</v>
      </c>
      <c r="W125" t="s">
        <v>33</v>
      </c>
      <c r="X125" t="s">
        <v>33</v>
      </c>
      <c r="Y125" t="s">
        <v>33</v>
      </c>
      <c r="Z125" t="s">
        <v>33</v>
      </c>
      <c r="AA125" t="s">
        <v>33</v>
      </c>
      <c r="AB125">
        <v>0</v>
      </c>
      <c r="AC125" t="s">
        <v>41</v>
      </c>
    </row>
    <row r="126" spans="1:29" x14ac:dyDescent="0.25">
      <c r="A126" t="s">
        <v>807</v>
      </c>
      <c r="B126" t="s">
        <v>808</v>
      </c>
      <c r="C126" t="s">
        <v>809</v>
      </c>
      <c r="D126">
        <v>2014</v>
      </c>
      <c r="E126">
        <v>56</v>
      </c>
      <c r="F126" t="s">
        <v>810</v>
      </c>
      <c r="G126" t="s">
        <v>126</v>
      </c>
      <c r="H126" t="s">
        <v>36</v>
      </c>
      <c r="I126" t="s">
        <v>811</v>
      </c>
      <c r="J126" t="s">
        <v>808</v>
      </c>
      <c r="K126" t="s">
        <v>812</v>
      </c>
      <c r="L126">
        <v>42</v>
      </c>
      <c r="M126">
        <v>6</v>
      </c>
      <c r="N126" t="s">
        <v>34</v>
      </c>
      <c r="O126" t="s">
        <v>33</v>
      </c>
      <c r="P126" t="s">
        <v>33</v>
      </c>
      <c r="Q126" t="s">
        <v>33</v>
      </c>
      <c r="R126" t="s">
        <v>33</v>
      </c>
      <c r="S126" t="s">
        <v>33</v>
      </c>
      <c r="T126" t="s">
        <v>33</v>
      </c>
      <c r="U126" t="s">
        <v>33</v>
      </c>
      <c r="V126" t="s">
        <v>33</v>
      </c>
      <c r="W126" t="s">
        <v>33</v>
      </c>
      <c r="X126" t="s">
        <v>33</v>
      </c>
      <c r="Y126" t="s">
        <v>33</v>
      </c>
      <c r="Z126" t="s">
        <v>33</v>
      </c>
      <c r="AA126" t="s">
        <v>33</v>
      </c>
      <c r="AB126">
        <v>0</v>
      </c>
      <c r="AC126" t="s">
        <v>36</v>
      </c>
    </row>
    <row r="127" spans="1:29" x14ac:dyDescent="0.25">
      <c r="A127" t="s">
        <v>813</v>
      </c>
      <c r="B127" t="s">
        <v>814</v>
      </c>
      <c r="C127" t="s">
        <v>815</v>
      </c>
      <c r="D127">
        <v>2014</v>
      </c>
      <c r="E127">
        <v>45</v>
      </c>
      <c r="F127" t="s">
        <v>816</v>
      </c>
      <c r="G127" t="s">
        <v>126</v>
      </c>
      <c r="H127" t="s">
        <v>41</v>
      </c>
      <c r="I127" t="s">
        <v>817</v>
      </c>
      <c r="J127" t="s">
        <v>814</v>
      </c>
      <c r="K127" t="s">
        <v>818</v>
      </c>
      <c r="L127">
        <v>30</v>
      </c>
      <c r="M127">
        <v>4.2857142860000002</v>
      </c>
      <c r="N127" t="s">
        <v>34</v>
      </c>
      <c r="O127" t="s">
        <v>33</v>
      </c>
      <c r="P127" t="s">
        <v>33</v>
      </c>
      <c r="Q127" t="s">
        <v>33</v>
      </c>
      <c r="R127" t="s">
        <v>33</v>
      </c>
      <c r="S127" t="s">
        <v>33</v>
      </c>
      <c r="T127" t="s">
        <v>33</v>
      </c>
      <c r="U127" t="s">
        <v>33</v>
      </c>
      <c r="V127" t="s">
        <v>33</v>
      </c>
      <c r="W127" t="s">
        <v>33</v>
      </c>
      <c r="X127" t="s">
        <v>33</v>
      </c>
      <c r="Y127" t="s">
        <v>33</v>
      </c>
      <c r="Z127" t="s">
        <v>33</v>
      </c>
      <c r="AA127" t="s">
        <v>33</v>
      </c>
      <c r="AB127">
        <v>0</v>
      </c>
      <c r="AC127" t="s">
        <v>41</v>
      </c>
    </row>
    <row r="128" spans="1:29" x14ac:dyDescent="0.25">
      <c r="A128" t="s">
        <v>819</v>
      </c>
      <c r="B128" t="s">
        <v>820</v>
      </c>
      <c r="C128" t="s">
        <v>821</v>
      </c>
      <c r="D128">
        <v>2013</v>
      </c>
      <c r="E128">
        <v>65</v>
      </c>
      <c r="F128" t="s">
        <v>822</v>
      </c>
      <c r="G128" t="s">
        <v>126</v>
      </c>
      <c r="H128" t="s">
        <v>41</v>
      </c>
      <c r="I128" t="s">
        <v>823</v>
      </c>
      <c r="J128" t="s">
        <v>820</v>
      </c>
      <c r="K128" t="s">
        <v>824</v>
      </c>
      <c r="L128">
        <v>47</v>
      </c>
      <c r="M128">
        <v>5.875</v>
      </c>
      <c r="N128" t="s">
        <v>34</v>
      </c>
      <c r="O128" t="s">
        <v>33</v>
      </c>
      <c r="P128" t="s">
        <v>33</v>
      </c>
      <c r="Q128" t="s">
        <v>33</v>
      </c>
      <c r="R128" t="s">
        <v>33</v>
      </c>
      <c r="S128" t="s">
        <v>33</v>
      </c>
      <c r="T128" t="s">
        <v>33</v>
      </c>
      <c r="U128" t="s">
        <v>33</v>
      </c>
      <c r="V128" t="s">
        <v>33</v>
      </c>
      <c r="W128" t="s">
        <v>33</v>
      </c>
      <c r="X128" t="s">
        <v>33</v>
      </c>
      <c r="Y128" t="s">
        <v>33</v>
      </c>
      <c r="Z128" t="s">
        <v>33</v>
      </c>
      <c r="AA128" t="s">
        <v>33</v>
      </c>
      <c r="AB128">
        <v>0</v>
      </c>
      <c r="AC128" t="s">
        <v>41</v>
      </c>
    </row>
    <row r="129" spans="1:29" x14ac:dyDescent="0.25">
      <c r="A129" t="s">
        <v>825</v>
      </c>
      <c r="B129" t="s">
        <v>826</v>
      </c>
      <c r="C129" t="s">
        <v>827</v>
      </c>
      <c r="D129">
        <v>2013</v>
      </c>
      <c r="E129">
        <v>99</v>
      </c>
      <c r="F129" t="s">
        <v>828</v>
      </c>
      <c r="G129" t="s">
        <v>126</v>
      </c>
      <c r="H129" t="s">
        <v>36</v>
      </c>
      <c r="I129" t="s">
        <v>829</v>
      </c>
      <c r="J129" t="s">
        <v>826</v>
      </c>
      <c r="K129" t="s">
        <v>830</v>
      </c>
      <c r="L129">
        <v>73</v>
      </c>
      <c r="M129">
        <v>9.125</v>
      </c>
      <c r="N129" t="s">
        <v>34</v>
      </c>
      <c r="O129" t="s">
        <v>33</v>
      </c>
      <c r="P129" t="s">
        <v>33</v>
      </c>
      <c r="Q129" t="s">
        <v>33</v>
      </c>
      <c r="R129" t="s">
        <v>33</v>
      </c>
      <c r="S129" t="s">
        <v>33</v>
      </c>
      <c r="T129" t="s">
        <v>33</v>
      </c>
      <c r="U129" t="s">
        <v>33</v>
      </c>
      <c r="V129" t="s">
        <v>33</v>
      </c>
      <c r="W129" t="s">
        <v>33</v>
      </c>
      <c r="X129" t="s">
        <v>33</v>
      </c>
      <c r="Y129" t="s">
        <v>33</v>
      </c>
      <c r="Z129" t="s">
        <v>33</v>
      </c>
      <c r="AA129" t="s">
        <v>33</v>
      </c>
      <c r="AB129">
        <v>0</v>
      </c>
      <c r="AC129" t="s">
        <v>36</v>
      </c>
    </row>
    <row r="130" spans="1:29" x14ac:dyDescent="0.25">
      <c r="A130" t="s">
        <v>831</v>
      </c>
      <c r="B130" t="s">
        <v>832</v>
      </c>
      <c r="C130" t="s">
        <v>833</v>
      </c>
      <c r="D130">
        <v>2013</v>
      </c>
      <c r="E130">
        <v>182</v>
      </c>
      <c r="F130" t="s">
        <v>834</v>
      </c>
      <c r="G130" t="s">
        <v>126</v>
      </c>
      <c r="H130" t="s">
        <v>36</v>
      </c>
      <c r="I130" t="s">
        <v>835</v>
      </c>
      <c r="J130" t="s">
        <v>832</v>
      </c>
      <c r="K130" t="s">
        <v>836</v>
      </c>
      <c r="L130">
        <v>145</v>
      </c>
      <c r="M130">
        <v>18.125</v>
      </c>
      <c r="N130" t="s">
        <v>34</v>
      </c>
      <c r="O130" t="s">
        <v>33</v>
      </c>
      <c r="P130" t="s">
        <v>33</v>
      </c>
      <c r="Q130" t="s">
        <v>33</v>
      </c>
      <c r="R130" t="s">
        <v>33</v>
      </c>
      <c r="S130" t="s">
        <v>33</v>
      </c>
      <c r="T130" t="s">
        <v>33</v>
      </c>
      <c r="U130" t="s">
        <v>33</v>
      </c>
      <c r="V130" t="s">
        <v>33</v>
      </c>
      <c r="W130" t="s">
        <v>33</v>
      </c>
      <c r="X130" t="s">
        <v>33</v>
      </c>
      <c r="Y130" t="s">
        <v>33</v>
      </c>
      <c r="Z130" t="s">
        <v>33</v>
      </c>
      <c r="AA130" t="s">
        <v>33</v>
      </c>
      <c r="AB130">
        <v>0</v>
      </c>
      <c r="AC130" t="s">
        <v>41</v>
      </c>
    </row>
    <row r="131" spans="1:29" x14ac:dyDescent="0.25">
      <c r="A131" t="s">
        <v>837</v>
      </c>
      <c r="B131" t="s">
        <v>838</v>
      </c>
      <c r="C131" t="s">
        <v>839</v>
      </c>
      <c r="D131">
        <v>2013</v>
      </c>
      <c r="E131">
        <v>86</v>
      </c>
      <c r="F131" t="s">
        <v>840</v>
      </c>
      <c r="G131" t="s">
        <v>126</v>
      </c>
      <c r="H131" t="s">
        <v>36</v>
      </c>
      <c r="I131" t="s">
        <v>841</v>
      </c>
      <c r="J131" t="s">
        <v>838</v>
      </c>
      <c r="K131" t="s">
        <v>842</v>
      </c>
      <c r="L131">
        <v>67</v>
      </c>
      <c r="M131">
        <v>8.375</v>
      </c>
      <c r="N131" t="s">
        <v>34</v>
      </c>
      <c r="O131" t="s">
        <v>33</v>
      </c>
      <c r="P131" t="s">
        <v>33</v>
      </c>
      <c r="Q131" t="s">
        <v>33</v>
      </c>
      <c r="R131" t="s">
        <v>33</v>
      </c>
      <c r="S131" t="s">
        <v>33</v>
      </c>
      <c r="T131" t="s">
        <v>33</v>
      </c>
      <c r="U131" t="s">
        <v>33</v>
      </c>
      <c r="V131" t="s">
        <v>33</v>
      </c>
      <c r="W131" t="s">
        <v>33</v>
      </c>
      <c r="X131" t="s">
        <v>33</v>
      </c>
      <c r="Y131" t="s">
        <v>33</v>
      </c>
      <c r="Z131" t="s">
        <v>33</v>
      </c>
      <c r="AA131" t="s">
        <v>33</v>
      </c>
      <c r="AB131">
        <v>0</v>
      </c>
      <c r="AC131" t="s">
        <v>36</v>
      </c>
    </row>
    <row r="132" spans="1:29" x14ac:dyDescent="0.25">
      <c r="A132" t="s">
        <v>843</v>
      </c>
      <c r="B132" t="s">
        <v>844</v>
      </c>
      <c r="C132" t="s">
        <v>845</v>
      </c>
      <c r="D132">
        <v>2013</v>
      </c>
      <c r="E132">
        <v>84</v>
      </c>
      <c r="F132" t="s">
        <v>846</v>
      </c>
      <c r="G132" t="s">
        <v>126</v>
      </c>
      <c r="H132" t="s">
        <v>36</v>
      </c>
      <c r="I132" t="s">
        <v>847</v>
      </c>
      <c r="J132" t="s">
        <v>844</v>
      </c>
      <c r="K132" t="s">
        <v>848</v>
      </c>
      <c r="L132">
        <v>58</v>
      </c>
      <c r="M132">
        <v>7.25</v>
      </c>
      <c r="N132" t="s">
        <v>34</v>
      </c>
      <c r="O132" t="s">
        <v>33</v>
      </c>
      <c r="P132" t="s">
        <v>33</v>
      </c>
      <c r="Q132" t="s">
        <v>33</v>
      </c>
      <c r="R132" t="s">
        <v>33</v>
      </c>
      <c r="S132" t="s">
        <v>33</v>
      </c>
      <c r="T132" t="s">
        <v>33</v>
      </c>
      <c r="U132" t="s">
        <v>33</v>
      </c>
      <c r="V132" t="s">
        <v>33</v>
      </c>
      <c r="W132" t="s">
        <v>33</v>
      </c>
      <c r="X132" t="s">
        <v>33</v>
      </c>
      <c r="Y132" t="s">
        <v>33</v>
      </c>
      <c r="Z132" t="s">
        <v>33</v>
      </c>
      <c r="AA132" t="s">
        <v>33</v>
      </c>
      <c r="AB132">
        <v>0</v>
      </c>
      <c r="AC132" t="s">
        <v>36</v>
      </c>
    </row>
    <row r="133" spans="1:29" x14ac:dyDescent="0.25">
      <c r="A133" t="s">
        <v>849</v>
      </c>
      <c r="B133" t="s">
        <v>850</v>
      </c>
      <c r="C133" t="s">
        <v>851</v>
      </c>
      <c r="D133">
        <v>2013</v>
      </c>
      <c r="E133">
        <v>41</v>
      </c>
      <c r="F133" t="s">
        <v>852</v>
      </c>
      <c r="G133" t="s">
        <v>126</v>
      </c>
      <c r="H133" t="s">
        <v>41</v>
      </c>
      <c r="I133" t="s">
        <v>853</v>
      </c>
      <c r="J133" t="s">
        <v>850</v>
      </c>
      <c r="K133" t="s">
        <v>854</v>
      </c>
      <c r="L133">
        <v>34</v>
      </c>
      <c r="M133">
        <v>4.25</v>
      </c>
      <c r="N133" t="s">
        <v>34</v>
      </c>
      <c r="O133" t="s">
        <v>33</v>
      </c>
      <c r="P133" t="s">
        <v>33</v>
      </c>
      <c r="Q133" t="s">
        <v>33</v>
      </c>
      <c r="R133" t="s">
        <v>33</v>
      </c>
      <c r="S133" t="s">
        <v>33</v>
      </c>
      <c r="T133" t="s">
        <v>33</v>
      </c>
      <c r="U133" t="s">
        <v>33</v>
      </c>
      <c r="V133" t="s">
        <v>33</v>
      </c>
      <c r="W133" t="s">
        <v>33</v>
      </c>
      <c r="X133" t="s">
        <v>33</v>
      </c>
      <c r="Y133" t="s">
        <v>33</v>
      </c>
      <c r="Z133" t="s">
        <v>33</v>
      </c>
      <c r="AA133" t="s">
        <v>33</v>
      </c>
      <c r="AB133">
        <v>0</v>
      </c>
      <c r="AC133" t="s">
        <v>41</v>
      </c>
    </row>
    <row r="134" spans="1:29" x14ac:dyDescent="0.25">
      <c r="A134" t="s">
        <v>855</v>
      </c>
      <c r="B134" t="s">
        <v>856</v>
      </c>
      <c r="C134" t="s">
        <v>857</v>
      </c>
      <c r="D134">
        <v>2013</v>
      </c>
      <c r="E134">
        <v>79</v>
      </c>
      <c r="F134" t="s">
        <v>858</v>
      </c>
      <c r="G134" t="s">
        <v>126</v>
      </c>
      <c r="H134" t="s">
        <v>36</v>
      </c>
      <c r="I134" t="s">
        <v>859</v>
      </c>
      <c r="J134" t="s">
        <v>856</v>
      </c>
      <c r="K134" t="s">
        <v>860</v>
      </c>
      <c r="L134">
        <v>65</v>
      </c>
      <c r="M134">
        <v>8.125</v>
      </c>
      <c r="N134" t="s">
        <v>34</v>
      </c>
      <c r="O134" t="s">
        <v>33</v>
      </c>
      <c r="P134" t="s">
        <v>33</v>
      </c>
      <c r="Q134" t="s">
        <v>33</v>
      </c>
      <c r="R134" t="s">
        <v>33</v>
      </c>
      <c r="S134" t="s">
        <v>33</v>
      </c>
      <c r="T134" t="s">
        <v>33</v>
      </c>
      <c r="U134" t="s">
        <v>33</v>
      </c>
      <c r="V134" t="s">
        <v>33</v>
      </c>
      <c r="W134" t="s">
        <v>33</v>
      </c>
      <c r="X134" t="s">
        <v>33</v>
      </c>
      <c r="Y134" t="s">
        <v>33</v>
      </c>
      <c r="Z134" t="s">
        <v>33</v>
      </c>
      <c r="AA134" t="s">
        <v>33</v>
      </c>
      <c r="AB134">
        <v>0</v>
      </c>
      <c r="AC134" t="s">
        <v>36</v>
      </c>
    </row>
    <row r="135" spans="1:29" x14ac:dyDescent="0.25">
      <c r="A135" t="s">
        <v>861</v>
      </c>
      <c r="B135" t="s">
        <v>862</v>
      </c>
      <c r="C135" t="s">
        <v>863</v>
      </c>
      <c r="D135">
        <v>2013</v>
      </c>
      <c r="E135">
        <v>121</v>
      </c>
      <c r="F135" t="s">
        <v>864</v>
      </c>
      <c r="G135" t="s">
        <v>126</v>
      </c>
      <c r="H135" t="s">
        <v>41</v>
      </c>
      <c r="I135" t="s">
        <v>865</v>
      </c>
      <c r="J135" t="s">
        <v>862</v>
      </c>
      <c r="K135" t="s">
        <v>866</v>
      </c>
      <c r="L135">
        <v>109</v>
      </c>
      <c r="M135">
        <v>13.625</v>
      </c>
      <c r="N135" t="s">
        <v>34</v>
      </c>
      <c r="O135" t="s">
        <v>33</v>
      </c>
      <c r="P135" t="s">
        <v>33</v>
      </c>
      <c r="Q135" t="s">
        <v>33</v>
      </c>
      <c r="R135" t="s">
        <v>33</v>
      </c>
      <c r="S135" t="s">
        <v>33</v>
      </c>
      <c r="T135" t="s">
        <v>33</v>
      </c>
      <c r="U135" t="s">
        <v>33</v>
      </c>
      <c r="V135" t="s">
        <v>33</v>
      </c>
      <c r="W135" t="s">
        <v>33</v>
      </c>
      <c r="X135" t="s">
        <v>33</v>
      </c>
      <c r="Y135" t="s">
        <v>33</v>
      </c>
      <c r="Z135" t="s">
        <v>33</v>
      </c>
      <c r="AA135" t="s">
        <v>33</v>
      </c>
      <c r="AB135">
        <v>0</v>
      </c>
      <c r="AC135" t="s">
        <v>36</v>
      </c>
    </row>
    <row r="136" spans="1:29" x14ac:dyDescent="0.25">
      <c r="A136" t="s">
        <v>867</v>
      </c>
      <c r="B136" t="s">
        <v>868</v>
      </c>
      <c r="C136" t="s">
        <v>869</v>
      </c>
      <c r="D136">
        <v>2013</v>
      </c>
      <c r="E136">
        <v>238</v>
      </c>
      <c r="F136" t="s">
        <v>870</v>
      </c>
      <c r="G136" t="s">
        <v>126</v>
      </c>
      <c r="H136" t="s">
        <v>36</v>
      </c>
      <c r="I136" t="s">
        <v>871</v>
      </c>
      <c r="J136" t="s">
        <v>868</v>
      </c>
      <c r="K136" t="s">
        <v>872</v>
      </c>
      <c r="L136">
        <v>168</v>
      </c>
      <c r="M136">
        <v>21</v>
      </c>
      <c r="N136" t="s">
        <v>873</v>
      </c>
      <c r="O136" t="s">
        <v>33</v>
      </c>
      <c r="P136" t="s">
        <v>33</v>
      </c>
      <c r="Q136" t="s">
        <v>170</v>
      </c>
      <c r="R136" t="s">
        <v>104</v>
      </c>
      <c r="S136" t="s">
        <v>309</v>
      </c>
      <c r="T136" t="s">
        <v>106</v>
      </c>
      <c r="U136" t="s">
        <v>79</v>
      </c>
      <c r="V136" t="s">
        <v>81</v>
      </c>
      <c r="W136" t="s">
        <v>79</v>
      </c>
      <c r="X136" t="s">
        <v>79</v>
      </c>
      <c r="Y136" t="s">
        <v>724</v>
      </c>
      <c r="Z136" t="s">
        <v>874</v>
      </c>
      <c r="AA136" t="s">
        <v>79</v>
      </c>
      <c r="AB136">
        <v>1</v>
      </c>
      <c r="AC136" t="s">
        <v>36</v>
      </c>
    </row>
    <row r="137" spans="1:29" x14ac:dyDescent="0.25">
      <c r="A137" t="s">
        <v>875</v>
      </c>
      <c r="B137" t="s">
        <v>876</v>
      </c>
      <c r="C137" t="s">
        <v>877</v>
      </c>
      <c r="D137">
        <v>2012</v>
      </c>
      <c r="E137">
        <v>86</v>
      </c>
      <c r="F137" t="s">
        <v>878</v>
      </c>
      <c r="G137" t="s">
        <v>126</v>
      </c>
      <c r="H137" t="s">
        <v>36</v>
      </c>
      <c r="I137" t="s">
        <v>879</v>
      </c>
      <c r="J137" t="s">
        <v>876</v>
      </c>
      <c r="K137" t="s">
        <v>880</v>
      </c>
      <c r="L137">
        <v>65</v>
      </c>
      <c r="M137">
        <v>7.2222222220000001</v>
      </c>
      <c r="N137" t="s">
        <v>34</v>
      </c>
      <c r="O137" t="s">
        <v>33</v>
      </c>
      <c r="P137" t="s">
        <v>33</v>
      </c>
      <c r="Q137" t="s">
        <v>33</v>
      </c>
      <c r="R137" t="s">
        <v>33</v>
      </c>
      <c r="S137" t="s">
        <v>33</v>
      </c>
      <c r="T137" t="s">
        <v>33</v>
      </c>
      <c r="U137" t="s">
        <v>33</v>
      </c>
      <c r="V137" t="s">
        <v>33</v>
      </c>
      <c r="W137" t="s">
        <v>33</v>
      </c>
      <c r="X137" t="s">
        <v>33</v>
      </c>
      <c r="Y137" t="s">
        <v>33</v>
      </c>
      <c r="Z137" t="s">
        <v>33</v>
      </c>
      <c r="AA137" t="s">
        <v>33</v>
      </c>
      <c r="AB137">
        <v>0</v>
      </c>
      <c r="AC137" t="s">
        <v>41</v>
      </c>
    </row>
    <row r="138" spans="1:29" x14ac:dyDescent="0.25">
      <c r="A138" t="s">
        <v>881</v>
      </c>
      <c r="B138" t="s">
        <v>882</v>
      </c>
      <c r="C138" t="s">
        <v>883</v>
      </c>
      <c r="D138">
        <v>2012</v>
      </c>
      <c r="E138">
        <v>445</v>
      </c>
      <c r="F138" t="s">
        <v>884</v>
      </c>
      <c r="G138" t="s">
        <v>126</v>
      </c>
      <c r="H138" t="s">
        <v>41</v>
      </c>
      <c r="I138" t="s">
        <v>885</v>
      </c>
      <c r="J138" t="s">
        <v>882</v>
      </c>
      <c r="K138" t="s">
        <v>886</v>
      </c>
      <c r="L138">
        <v>364</v>
      </c>
      <c r="M138">
        <v>40.444444439999998</v>
      </c>
      <c r="N138" t="s">
        <v>34</v>
      </c>
      <c r="O138" t="s">
        <v>33</v>
      </c>
      <c r="P138" t="s">
        <v>33</v>
      </c>
      <c r="Q138" t="s">
        <v>33</v>
      </c>
      <c r="R138" t="s">
        <v>33</v>
      </c>
      <c r="S138" t="s">
        <v>33</v>
      </c>
      <c r="T138" t="s">
        <v>33</v>
      </c>
      <c r="U138" t="s">
        <v>33</v>
      </c>
      <c r="V138" t="s">
        <v>33</v>
      </c>
      <c r="W138" t="s">
        <v>33</v>
      </c>
      <c r="X138" t="s">
        <v>33</v>
      </c>
      <c r="Y138" t="s">
        <v>33</v>
      </c>
      <c r="Z138" t="s">
        <v>33</v>
      </c>
      <c r="AA138" t="s">
        <v>33</v>
      </c>
      <c r="AB138">
        <v>0</v>
      </c>
      <c r="AC138" t="s">
        <v>36</v>
      </c>
    </row>
    <row r="139" spans="1:29" x14ac:dyDescent="0.25">
      <c r="A139" t="s">
        <v>887</v>
      </c>
      <c r="B139" t="s">
        <v>888</v>
      </c>
      <c r="C139" t="s">
        <v>889</v>
      </c>
      <c r="D139">
        <v>2012</v>
      </c>
      <c r="E139">
        <v>209</v>
      </c>
      <c r="F139" t="s">
        <v>890</v>
      </c>
      <c r="G139" t="s">
        <v>126</v>
      </c>
      <c r="H139" t="s">
        <v>41</v>
      </c>
      <c r="I139" t="s">
        <v>891</v>
      </c>
      <c r="J139" t="s">
        <v>888</v>
      </c>
      <c r="K139" t="s">
        <v>892</v>
      </c>
      <c r="L139">
        <v>155</v>
      </c>
      <c r="M139">
        <v>17.222222219999999</v>
      </c>
      <c r="N139" t="s">
        <v>34</v>
      </c>
      <c r="O139" t="s">
        <v>33</v>
      </c>
      <c r="P139" t="s">
        <v>33</v>
      </c>
      <c r="Q139" t="s">
        <v>33</v>
      </c>
      <c r="R139" t="s">
        <v>33</v>
      </c>
      <c r="S139" t="s">
        <v>33</v>
      </c>
      <c r="T139" t="s">
        <v>33</v>
      </c>
      <c r="U139" t="s">
        <v>33</v>
      </c>
      <c r="V139" t="s">
        <v>33</v>
      </c>
      <c r="W139" t="s">
        <v>33</v>
      </c>
      <c r="X139" t="s">
        <v>33</v>
      </c>
      <c r="Y139" t="s">
        <v>33</v>
      </c>
      <c r="Z139" t="s">
        <v>33</v>
      </c>
      <c r="AA139" t="s">
        <v>33</v>
      </c>
      <c r="AB139">
        <v>0</v>
      </c>
      <c r="AC139" t="s">
        <v>36</v>
      </c>
    </row>
    <row r="140" spans="1:29" x14ac:dyDescent="0.25">
      <c r="A140" t="s">
        <v>893</v>
      </c>
      <c r="B140" t="s">
        <v>894</v>
      </c>
      <c r="C140" t="s">
        <v>895</v>
      </c>
      <c r="D140">
        <v>2012</v>
      </c>
      <c r="E140">
        <v>59</v>
      </c>
      <c r="F140" t="s">
        <v>896</v>
      </c>
      <c r="G140" t="s">
        <v>126</v>
      </c>
      <c r="H140" t="s">
        <v>41</v>
      </c>
      <c r="I140" t="s">
        <v>897</v>
      </c>
      <c r="J140" t="s">
        <v>894</v>
      </c>
      <c r="K140" t="s">
        <v>898</v>
      </c>
      <c r="L140">
        <v>55</v>
      </c>
      <c r="M140">
        <v>6.1111111109999996</v>
      </c>
      <c r="N140" t="s">
        <v>34</v>
      </c>
      <c r="O140" t="s">
        <v>33</v>
      </c>
      <c r="P140" t="s">
        <v>33</v>
      </c>
      <c r="Q140" t="s">
        <v>33</v>
      </c>
      <c r="R140" t="s">
        <v>33</v>
      </c>
      <c r="S140" t="s">
        <v>33</v>
      </c>
      <c r="T140" t="s">
        <v>33</v>
      </c>
      <c r="U140" t="s">
        <v>33</v>
      </c>
      <c r="V140" t="s">
        <v>33</v>
      </c>
      <c r="W140" t="s">
        <v>33</v>
      </c>
      <c r="X140" t="s">
        <v>33</v>
      </c>
      <c r="Y140" t="s">
        <v>33</v>
      </c>
      <c r="Z140" t="s">
        <v>33</v>
      </c>
      <c r="AA140" t="s">
        <v>33</v>
      </c>
      <c r="AB140">
        <v>0</v>
      </c>
      <c r="AC140" t="s">
        <v>41</v>
      </c>
    </row>
    <row r="141" spans="1:29" x14ac:dyDescent="0.25">
      <c r="A141" t="s">
        <v>899</v>
      </c>
      <c r="B141" t="s">
        <v>900</v>
      </c>
      <c r="C141" t="s">
        <v>901</v>
      </c>
      <c r="D141">
        <v>2011</v>
      </c>
      <c r="E141">
        <v>123</v>
      </c>
      <c r="F141" t="s">
        <v>902</v>
      </c>
      <c r="G141" t="s">
        <v>126</v>
      </c>
      <c r="H141" t="s">
        <v>41</v>
      </c>
      <c r="I141" t="s">
        <v>903</v>
      </c>
      <c r="J141" t="s">
        <v>900</v>
      </c>
      <c r="K141" t="s">
        <v>904</v>
      </c>
      <c r="L141">
        <v>100</v>
      </c>
      <c r="M141">
        <v>10</v>
      </c>
      <c r="N141" t="s">
        <v>34</v>
      </c>
      <c r="O141" t="s">
        <v>33</v>
      </c>
      <c r="P141" t="s">
        <v>33</v>
      </c>
      <c r="Q141" t="s">
        <v>33</v>
      </c>
      <c r="R141" t="s">
        <v>33</v>
      </c>
      <c r="S141" t="s">
        <v>33</v>
      </c>
      <c r="T141" t="s">
        <v>33</v>
      </c>
      <c r="U141" t="s">
        <v>33</v>
      </c>
      <c r="V141" t="s">
        <v>33</v>
      </c>
      <c r="W141" t="s">
        <v>33</v>
      </c>
      <c r="X141" t="s">
        <v>33</v>
      </c>
      <c r="Y141" t="s">
        <v>33</v>
      </c>
      <c r="Z141" t="s">
        <v>33</v>
      </c>
      <c r="AA141" t="s">
        <v>33</v>
      </c>
      <c r="AB141">
        <v>0</v>
      </c>
      <c r="AC141" t="s">
        <v>36</v>
      </c>
    </row>
    <row r="142" spans="1:29" x14ac:dyDescent="0.25">
      <c r="A142" t="s">
        <v>905</v>
      </c>
      <c r="B142" t="s">
        <v>906</v>
      </c>
      <c r="C142" t="s">
        <v>907</v>
      </c>
      <c r="D142">
        <v>2011</v>
      </c>
      <c r="E142">
        <v>72</v>
      </c>
      <c r="F142" t="s">
        <v>908</v>
      </c>
      <c r="G142" t="s">
        <v>126</v>
      </c>
      <c r="H142" t="s">
        <v>41</v>
      </c>
      <c r="I142" t="s">
        <v>909</v>
      </c>
      <c r="J142" t="s">
        <v>906</v>
      </c>
      <c r="K142" t="s">
        <v>910</v>
      </c>
      <c r="L142">
        <v>61</v>
      </c>
      <c r="M142">
        <v>6.1</v>
      </c>
      <c r="N142" t="s">
        <v>34</v>
      </c>
      <c r="O142" t="s">
        <v>33</v>
      </c>
      <c r="P142" t="s">
        <v>33</v>
      </c>
      <c r="Q142" t="s">
        <v>33</v>
      </c>
      <c r="R142" t="s">
        <v>33</v>
      </c>
      <c r="S142" t="s">
        <v>33</v>
      </c>
      <c r="T142" t="s">
        <v>33</v>
      </c>
      <c r="U142" t="s">
        <v>33</v>
      </c>
      <c r="V142" t="s">
        <v>33</v>
      </c>
      <c r="W142" t="s">
        <v>33</v>
      </c>
      <c r="X142" t="s">
        <v>33</v>
      </c>
      <c r="Y142" t="s">
        <v>33</v>
      </c>
      <c r="Z142" t="s">
        <v>33</v>
      </c>
      <c r="AA142" t="s">
        <v>33</v>
      </c>
      <c r="AB142">
        <v>0</v>
      </c>
      <c r="AC142" t="s">
        <v>41</v>
      </c>
    </row>
    <row r="143" spans="1:29" x14ac:dyDescent="0.25">
      <c r="A143" t="s">
        <v>911</v>
      </c>
      <c r="B143" t="s">
        <v>912</v>
      </c>
      <c r="C143" t="s">
        <v>913</v>
      </c>
      <c r="D143">
        <v>2011</v>
      </c>
      <c r="E143">
        <v>79</v>
      </c>
      <c r="F143" t="s">
        <v>914</v>
      </c>
      <c r="G143" t="s">
        <v>126</v>
      </c>
      <c r="H143" t="s">
        <v>36</v>
      </c>
      <c r="I143" t="s">
        <v>915</v>
      </c>
      <c r="J143" t="s">
        <v>912</v>
      </c>
      <c r="K143" t="s">
        <v>916</v>
      </c>
      <c r="L143">
        <v>60</v>
      </c>
      <c r="M143">
        <v>6</v>
      </c>
      <c r="N143" t="s">
        <v>34</v>
      </c>
      <c r="O143" t="s">
        <v>33</v>
      </c>
      <c r="P143" t="s">
        <v>33</v>
      </c>
      <c r="Q143" t="s">
        <v>33</v>
      </c>
      <c r="R143" t="s">
        <v>33</v>
      </c>
      <c r="S143" t="s">
        <v>33</v>
      </c>
      <c r="T143" t="s">
        <v>33</v>
      </c>
      <c r="U143" t="s">
        <v>33</v>
      </c>
      <c r="V143" t="s">
        <v>33</v>
      </c>
      <c r="W143" t="s">
        <v>33</v>
      </c>
      <c r="X143" t="s">
        <v>33</v>
      </c>
      <c r="Y143" t="s">
        <v>33</v>
      </c>
      <c r="Z143" t="s">
        <v>33</v>
      </c>
      <c r="AA143" t="s">
        <v>33</v>
      </c>
      <c r="AB143">
        <v>0</v>
      </c>
      <c r="AC143" t="s">
        <v>41</v>
      </c>
    </row>
    <row r="144" spans="1:29" x14ac:dyDescent="0.25">
      <c r="A144" t="s">
        <v>917</v>
      </c>
      <c r="B144" t="s">
        <v>918</v>
      </c>
      <c r="C144" t="s">
        <v>919</v>
      </c>
      <c r="D144">
        <v>2011</v>
      </c>
      <c r="E144">
        <v>123</v>
      </c>
      <c r="F144" t="s">
        <v>920</v>
      </c>
      <c r="G144" t="s">
        <v>126</v>
      </c>
      <c r="H144" t="s">
        <v>41</v>
      </c>
      <c r="I144" t="s">
        <v>921</v>
      </c>
      <c r="J144" t="s">
        <v>918</v>
      </c>
      <c r="K144" t="s">
        <v>922</v>
      </c>
      <c r="L144">
        <v>100</v>
      </c>
      <c r="M144">
        <v>10</v>
      </c>
      <c r="N144" t="s">
        <v>923</v>
      </c>
      <c r="O144" t="s">
        <v>33</v>
      </c>
      <c r="P144" t="s">
        <v>33</v>
      </c>
      <c r="Q144" t="s">
        <v>170</v>
      </c>
      <c r="R144" t="s">
        <v>33</v>
      </c>
      <c r="S144" t="s">
        <v>79</v>
      </c>
      <c r="T144" t="s">
        <v>79</v>
      </c>
      <c r="U144" t="s">
        <v>79</v>
      </c>
      <c r="V144" t="s">
        <v>79</v>
      </c>
      <c r="W144" t="s">
        <v>79</v>
      </c>
      <c r="X144" t="s">
        <v>79</v>
      </c>
      <c r="Y144" t="s">
        <v>79</v>
      </c>
      <c r="Z144" t="s">
        <v>33</v>
      </c>
      <c r="AA144" t="s">
        <v>81</v>
      </c>
      <c r="AB144">
        <v>1</v>
      </c>
      <c r="AC144" t="s">
        <v>36</v>
      </c>
    </row>
    <row r="145" spans="1:29" x14ac:dyDescent="0.25">
      <c r="A145" t="s">
        <v>924</v>
      </c>
      <c r="B145" t="s">
        <v>925</v>
      </c>
      <c r="C145" t="s">
        <v>926</v>
      </c>
      <c r="D145">
        <v>2011</v>
      </c>
      <c r="E145">
        <v>50</v>
      </c>
      <c r="F145" t="s">
        <v>927</v>
      </c>
      <c r="G145" t="s">
        <v>126</v>
      </c>
      <c r="H145" t="s">
        <v>36</v>
      </c>
      <c r="I145" t="s">
        <v>928</v>
      </c>
      <c r="J145" t="s">
        <v>925</v>
      </c>
      <c r="K145" t="s">
        <v>929</v>
      </c>
      <c r="L145">
        <v>43</v>
      </c>
      <c r="M145">
        <v>4.3</v>
      </c>
      <c r="N145" t="s">
        <v>34</v>
      </c>
      <c r="O145" t="s">
        <v>33</v>
      </c>
      <c r="P145" t="s">
        <v>33</v>
      </c>
      <c r="Q145" t="s">
        <v>33</v>
      </c>
      <c r="R145" t="s">
        <v>33</v>
      </c>
      <c r="S145" t="s">
        <v>33</v>
      </c>
      <c r="T145" t="s">
        <v>33</v>
      </c>
      <c r="U145" t="s">
        <v>33</v>
      </c>
      <c r="V145" t="s">
        <v>33</v>
      </c>
      <c r="W145" t="s">
        <v>33</v>
      </c>
      <c r="X145" t="s">
        <v>33</v>
      </c>
      <c r="Y145" t="s">
        <v>33</v>
      </c>
      <c r="Z145" t="s">
        <v>33</v>
      </c>
      <c r="AA145" t="s">
        <v>33</v>
      </c>
      <c r="AB145">
        <v>0</v>
      </c>
      <c r="AC145" t="s">
        <v>41</v>
      </c>
    </row>
    <row r="146" spans="1:29" x14ac:dyDescent="0.25">
      <c r="A146" t="s">
        <v>930</v>
      </c>
      <c r="B146" t="s">
        <v>931</v>
      </c>
      <c r="C146" t="s">
        <v>932</v>
      </c>
      <c r="D146">
        <v>2010</v>
      </c>
      <c r="E146">
        <v>96</v>
      </c>
      <c r="F146" t="s">
        <v>933</v>
      </c>
      <c r="G146" t="s">
        <v>126</v>
      </c>
      <c r="H146" t="s">
        <v>41</v>
      </c>
      <c r="I146" t="s">
        <v>934</v>
      </c>
      <c r="J146" t="s">
        <v>931</v>
      </c>
      <c r="K146" t="s">
        <v>935</v>
      </c>
      <c r="L146">
        <v>60</v>
      </c>
      <c r="M146">
        <v>5.4545454549999999</v>
      </c>
      <c r="N146" t="s">
        <v>34</v>
      </c>
      <c r="O146" t="s">
        <v>33</v>
      </c>
      <c r="P146" t="s">
        <v>33</v>
      </c>
      <c r="Q146" t="s">
        <v>33</v>
      </c>
      <c r="R146" t="s">
        <v>33</v>
      </c>
      <c r="S146" t="s">
        <v>33</v>
      </c>
      <c r="T146" t="s">
        <v>33</v>
      </c>
      <c r="U146" t="s">
        <v>33</v>
      </c>
      <c r="V146" t="s">
        <v>33</v>
      </c>
      <c r="W146" t="s">
        <v>33</v>
      </c>
      <c r="X146" t="s">
        <v>33</v>
      </c>
      <c r="Y146" t="s">
        <v>33</v>
      </c>
      <c r="Z146" t="s">
        <v>33</v>
      </c>
      <c r="AA146" t="s">
        <v>33</v>
      </c>
      <c r="AB146">
        <v>0</v>
      </c>
      <c r="AC146" t="s">
        <v>41</v>
      </c>
    </row>
    <row r="147" spans="1:29" x14ac:dyDescent="0.25">
      <c r="A147" t="s">
        <v>936</v>
      </c>
      <c r="B147" t="s">
        <v>937</v>
      </c>
      <c r="C147" t="s">
        <v>938</v>
      </c>
      <c r="D147">
        <v>2010</v>
      </c>
      <c r="E147">
        <v>54</v>
      </c>
      <c r="F147" t="s">
        <v>939</v>
      </c>
      <c r="G147" t="s">
        <v>126</v>
      </c>
      <c r="H147" t="s">
        <v>41</v>
      </c>
      <c r="I147" t="s">
        <v>940</v>
      </c>
      <c r="J147" t="s">
        <v>937</v>
      </c>
      <c r="K147" t="s">
        <v>941</v>
      </c>
      <c r="L147">
        <v>46</v>
      </c>
      <c r="M147">
        <v>4.1818181819999998</v>
      </c>
      <c r="N147" t="s">
        <v>34</v>
      </c>
      <c r="O147" t="s">
        <v>33</v>
      </c>
      <c r="P147" t="s">
        <v>33</v>
      </c>
      <c r="Q147" t="s">
        <v>33</v>
      </c>
      <c r="R147" t="s">
        <v>33</v>
      </c>
      <c r="S147" t="s">
        <v>33</v>
      </c>
      <c r="T147" t="s">
        <v>33</v>
      </c>
      <c r="U147" t="s">
        <v>33</v>
      </c>
      <c r="V147" t="s">
        <v>33</v>
      </c>
      <c r="W147" t="s">
        <v>33</v>
      </c>
      <c r="X147" t="s">
        <v>33</v>
      </c>
      <c r="Y147" t="s">
        <v>33</v>
      </c>
      <c r="Z147" t="s">
        <v>33</v>
      </c>
      <c r="AA147" t="s">
        <v>33</v>
      </c>
      <c r="AB147">
        <v>0</v>
      </c>
      <c r="AC147" t="s">
        <v>41</v>
      </c>
    </row>
    <row r="148" spans="1:29" x14ac:dyDescent="0.25">
      <c r="A148" t="s">
        <v>942</v>
      </c>
      <c r="B148" t="s">
        <v>943</v>
      </c>
      <c r="C148" t="s">
        <v>944</v>
      </c>
      <c r="D148">
        <v>2010</v>
      </c>
      <c r="E148">
        <v>319</v>
      </c>
      <c r="F148" t="s">
        <v>945</v>
      </c>
      <c r="G148" t="s">
        <v>126</v>
      </c>
      <c r="H148" t="s">
        <v>41</v>
      </c>
      <c r="I148" t="s">
        <v>946</v>
      </c>
      <c r="J148" t="s">
        <v>943</v>
      </c>
      <c r="K148" t="s">
        <v>947</v>
      </c>
      <c r="L148">
        <v>268</v>
      </c>
      <c r="M148">
        <v>24.363636360000001</v>
      </c>
      <c r="N148" t="s">
        <v>948</v>
      </c>
      <c r="O148" t="s">
        <v>949</v>
      </c>
      <c r="P148" t="s">
        <v>33</v>
      </c>
      <c r="Q148" t="s">
        <v>170</v>
      </c>
      <c r="R148" t="s">
        <v>33</v>
      </c>
      <c r="S148" t="s">
        <v>79</v>
      </c>
      <c r="T148" t="s">
        <v>79</v>
      </c>
      <c r="U148" t="s">
        <v>79</v>
      </c>
      <c r="V148" t="s">
        <v>79</v>
      </c>
      <c r="W148" t="s">
        <v>79</v>
      </c>
      <c r="X148" t="s">
        <v>79</v>
      </c>
      <c r="Y148" t="s">
        <v>79</v>
      </c>
      <c r="Z148" t="s">
        <v>80</v>
      </c>
      <c r="AA148" t="s">
        <v>81</v>
      </c>
      <c r="AB148">
        <v>1</v>
      </c>
      <c r="AC148" t="s">
        <v>36</v>
      </c>
    </row>
    <row r="149" spans="1:29" x14ac:dyDescent="0.25">
      <c r="A149" t="s">
        <v>950</v>
      </c>
      <c r="B149" t="s">
        <v>951</v>
      </c>
      <c r="C149" t="s">
        <v>952</v>
      </c>
      <c r="D149">
        <v>2010</v>
      </c>
      <c r="E149">
        <v>60</v>
      </c>
      <c r="F149" t="s">
        <v>953</v>
      </c>
      <c r="G149" t="s">
        <v>126</v>
      </c>
      <c r="H149" t="s">
        <v>41</v>
      </c>
      <c r="I149" t="s">
        <v>954</v>
      </c>
      <c r="J149" t="s">
        <v>951</v>
      </c>
      <c r="K149" t="s">
        <v>955</v>
      </c>
      <c r="L149">
        <v>55</v>
      </c>
      <c r="M149">
        <v>5</v>
      </c>
      <c r="N149" t="s">
        <v>956</v>
      </c>
      <c r="O149" t="s">
        <v>33</v>
      </c>
      <c r="P149" t="s">
        <v>33</v>
      </c>
      <c r="Q149" t="s">
        <v>170</v>
      </c>
      <c r="R149" t="s">
        <v>33</v>
      </c>
      <c r="S149" t="s">
        <v>438</v>
      </c>
      <c r="T149" t="s">
        <v>106</v>
      </c>
      <c r="U149" t="s">
        <v>79</v>
      </c>
      <c r="V149" t="s">
        <v>79</v>
      </c>
      <c r="W149" t="s">
        <v>79</v>
      </c>
      <c r="X149" t="s">
        <v>79</v>
      </c>
      <c r="Y149" t="s">
        <v>957</v>
      </c>
      <c r="Z149" t="s">
        <v>295</v>
      </c>
      <c r="AA149" t="s">
        <v>79</v>
      </c>
      <c r="AB149">
        <v>1</v>
      </c>
      <c r="AC149" t="s">
        <v>41</v>
      </c>
    </row>
    <row r="150" spans="1:29" x14ac:dyDescent="0.25">
      <c r="A150" t="s">
        <v>958</v>
      </c>
      <c r="B150" t="s">
        <v>959</v>
      </c>
      <c r="C150" t="s">
        <v>960</v>
      </c>
      <c r="D150">
        <v>2010</v>
      </c>
      <c r="E150">
        <v>55</v>
      </c>
      <c r="F150" t="s">
        <v>961</v>
      </c>
      <c r="G150" t="s">
        <v>126</v>
      </c>
      <c r="H150" t="s">
        <v>36</v>
      </c>
      <c r="I150" t="s">
        <v>962</v>
      </c>
      <c r="J150" t="s">
        <v>959</v>
      </c>
      <c r="K150" t="s">
        <v>963</v>
      </c>
      <c r="L150">
        <v>47</v>
      </c>
      <c r="M150">
        <v>4.2727272730000001</v>
      </c>
      <c r="N150" t="s">
        <v>34</v>
      </c>
      <c r="O150" t="s">
        <v>33</v>
      </c>
      <c r="P150" t="s">
        <v>33</v>
      </c>
      <c r="Q150" t="s">
        <v>33</v>
      </c>
      <c r="R150" t="s">
        <v>33</v>
      </c>
      <c r="S150" t="s">
        <v>33</v>
      </c>
      <c r="T150" t="s">
        <v>33</v>
      </c>
      <c r="U150" t="s">
        <v>33</v>
      </c>
      <c r="V150" t="s">
        <v>33</v>
      </c>
      <c r="W150" t="s">
        <v>33</v>
      </c>
      <c r="X150" t="s">
        <v>33</v>
      </c>
      <c r="Y150" t="s">
        <v>33</v>
      </c>
      <c r="Z150" t="s">
        <v>33</v>
      </c>
      <c r="AA150" t="s">
        <v>33</v>
      </c>
      <c r="AB150">
        <v>0</v>
      </c>
      <c r="AC150" t="s">
        <v>41</v>
      </c>
    </row>
    <row r="151" spans="1:29" x14ac:dyDescent="0.25">
      <c r="A151" t="s">
        <v>964</v>
      </c>
      <c r="B151" t="s">
        <v>965</v>
      </c>
      <c r="C151" t="s">
        <v>966</v>
      </c>
      <c r="D151">
        <v>2010</v>
      </c>
      <c r="E151">
        <v>54</v>
      </c>
      <c r="F151" t="s">
        <v>967</v>
      </c>
      <c r="G151" t="s">
        <v>126</v>
      </c>
      <c r="H151" t="s">
        <v>36</v>
      </c>
      <c r="I151" t="s">
        <v>968</v>
      </c>
      <c r="J151" t="s">
        <v>965</v>
      </c>
      <c r="K151" t="s">
        <v>969</v>
      </c>
      <c r="L151">
        <v>46</v>
      </c>
      <c r="M151">
        <v>4.1818181819999998</v>
      </c>
      <c r="N151" t="s">
        <v>34</v>
      </c>
      <c r="O151" t="s">
        <v>33</v>
      </c>
      <c r="P151" t="s">
        <v>33</v>
      </c>
      <c r="Q151" t="s">
        <v>33</v>
      </c>
      <c r="R151" t="s">
        <v>33</v>
      </c>
      <c r="S151" t="s">
        <v>33</v>
      </c>
      <c r="T151" t="s">
        <v>33</v>
      </c>
      <c r="U151" t="s">
        <v>33</v>
      </c>
      <c r="V151" t="s">
        <v>33</v>
      </c>
      <c r="W151" t="s">
        <v>33</v>
      </c>
      <c r="X151" t="s">
        <v>33</v>
      </c>
      <c r="Y151" t="s">
        <v>33</v>
      </c>
      <c r="Z151" t="s">
        <v>33</v>
      </c>
      <c r="AA151" t="s">
        <v>33</v>
      </c>
      <c r="AB151">
        <v>0</v>
      </c>
      <c r="AC151" t="s">
        <v>36</v>
      </c>
    </row>
    <row r="152" spans="1:29" x14ac:dyDescent="0.25">
      <c r="A152" t="s">
        <v>970</v>
      </c>
      <c r="B152" t="s">
        <v>971</v>
      </c>
      <c r="C152" t="s">
        <v>972</v>
      </c>
      <c r="D152">
        <v>2010</v>
      </c>
      <c r="E152">
        <v>63</v>
      </c>
      <c r="F152" t="s">
        <v>973</v>
      </c>
      <c r="G152" t="s">
        <v>126</v>
      </c>
      <c r="H152" t="s">
        <v>36</v>
      </c>
      <c r="I152" t="s">
        <v>974</v>
      </c>
      <c r="J152" t="s">
        <v>971</v>
      </c>
      <c r="K152" t="s">
        <v>975</v>
      </c>
      <c r="L152">
        <v>50</v>
      </c>
      <c r="M152">
        <v>4.5454545450000001</v>
      </c>
      <c r="N152" t="s">
        <v>34</v>
      </c>
      <c r="O152" t="s">
        <v>33</v>
      </c>
      <c r="P152" t="s">
        <v>33</v>
      </c>
      <c r="Q152" t="s">
        <v>33</v>
      </c>
      <c r="R152" t="s">
        <v>33</v>
      </c>
      <c r="S152" t="s">
        <v>33</v>
      </c>
      <c r="T152" t="s">
        <v>33</v>
      </c>
      <c r="U152" t="s">
        <v>33</v>
      </c>
      <c r="V152" t="s">
        <v>33</v>
      </c>
      <c r="W152" t="s">
        <v>33</v>
      </c>
      <c r="X152" t="s">
        <v>33</v>
      </c>
      <c r="Y152" t="s">
        <v>33</v>
      </c>
      <c r="Z152" t="s">
        <v>33</v>
      </c>
      <c r="AA152" t="s">
        <v>33</v>
      </c>
      <c r="AB152">
        <v>0</v>
      </c>
      <c r="AC152" t="s">
        <v>41</v>
      </c>
    </row>
    <row r="153" spans="1:29" x14ac:dyDescent="0.25">
      <c r="A153" t="s">
        <v>976</v>
      </c>
      <c r="B153" t="s">
        <v>977</v>
      </c>
      <c r="C153" t="s">
        <v>978</v>
      </c>
      <c r="D153">
        <v>2010</v>
      </c>
      <c r="E153">
        <v>66</v>
      </c>
      <c r="F153" t="s">
        <v>979</v>
      </c>
      <c r="G153" t="s">
        <v>126</v>
      </c>
      <c r="H153" t="s">
        <v>41</v>
      </c>
      <c r="I153" t="s">
        <v>980</v>
      </c>
      <c r="J153" t="s">
        <v>977</v>
      </c>
      <c r="K153" t="s">
        <v>981</v>
      </c>
      <c r="L153">
        <v>58</v>
      </c>
      <c r="M153">
        <v>5.2727272730000001</v>
      </c>
      <c r="N153" t="s">
        <v>34</v>
      </c>
      <c r="O153" t="s">
        <v>33</v>
      </c>
      <c r="P153" t="s">
        <v>33</v>
      </c>
      <c r="Q153" t="s">
        <v>33</v>
      </c>
      <c r="R153" t="s">
        <v>33</v>
      </c>
      <c r="S153" t="s">
        <v>33</v>
      </c>
      <c r="T153" t="s">
        <v>33</v>
      </c>
      <c r="U153" t="s">
        <v>33</v>
      </c>
      <c r="V153" t="s">
        <v>33</v>
      </c>
      <c r="W153" t="s">
        <v>33</v>
      </c>
      <c r="X153" t="s">
        <v>33</v>
      </c>
      <c r="Y153" t="s">
        <v>33</v>
      </c>
      <c r="Z153" t="s">
        <v>33</v>
      </c>
      <c r="AA153" t="s">
        <v>33</v>
      </c>
      <c r="AB153">
        <v>0</v>
      </c>
      <c r="AC153" t="s">
        <v>36</v>
      </c>
    </row>
    <row r="154" spans="1:29" x14ac:dyDescent="0.25">
      <c r="A154" t="s">
        <v>982</v>
      </c>
      <c r="B154" t="s">
        <v>983</v>
      </c>
      <c r="C154" t="s">
        <v>984</v>
      </c>
      <c r="D154">
        <v>2009</v>
      </c>
      <c r="E154">
        <v>64</v>
      </c>
      <c r="F154" t="s">
        <v>985</v>
      </c>
      <c r="G154" t="s">
        <v>126</v>
      </c>
      <c r="H154" t="s">
        <v>36</v>
      </c>
      <c r="I154" t="s">
        <v>986</v>
      </c>
      <c r="J154" t="s">
        <v>983</v>
      </c>
      <c r="K154" t="s">
        <v>987</v>
      </c>
      <c r="L154">
        <v>57</v>
      </c>
      <c r="M154">
        <v>4.75</v>
      </c>
      <c r="N154" t="s">
        <v>34</v>
      </c>
      <c r="O154" t="s">
        <v>33</v>
      </c>
      <c r="P154" t="s">
        <v>33</v>
      </c>
      <c r="Q154" t="s">
        <v>33</v>
      </c>
      <c r="R154" t="s">
        <v>33</v>
      </c>
      <c r="S154" t="s">
        <v>33</v>
      </c>
      <c r="T154" t="s">
        <v>33</v>
      </c>
      <c r="U154" t="s">
        <v>33</v>
      </c>
      <c r="V154" t="s">
        <v>33</v>
      </c>
      <c r="W154" t="s">
        <v>33</v>
      </c>
      <c r="X154" t="s">
        <v>33</v>
      </c>
      <c r="Y154" t="s">
        <v>33</v>
      </c>
      <c r="Z154" t="s">
        <v>33</v>
      </c>
      <c r="AA154" t="s">
        <v>33</v>
      </c>
      <c r="AB154">
        <v>0</v>
      </c>
      <c r="AC154" t="s">
        <v>41</v>
      </c>
    </row>
    <row r="155" spans="1:29" x14ac:dyDescent="0.25">
      <c r="A155" t="s">
        <v>988</v>
      </c>
      <c r="B155" t="s">
        <v>989</v>
      </c>
      <c r="C155" t="s">
        <v>990</v>
      </c>
      <c r="D155">
        <v>2009</v>
      </c>
      <c r="E155">
        <v>303</v>
      </c>
      <c r="F155" t="s">
        <v>991</v>
      </c>
      <c r="G155" t="s">
        <v>126</v>
      </c>
      <c r="H155" t="s">
        <v>36</v>
      </c>
      <c r="I155" t="s">
        <v>992</v>
      </c>
      <c r="J155" t="s">
        <v>989</v>
      </c>
      <c r="K155" t="s">
        <v>993</v>
      </c>
      <c r="L155">
        <v>269</v>
      </c>
      <c r="M155">
        <v>22.416666670000001</v>
      </c>
      <c r="N155" t="s">
        <v>34</v>
      </c>
      <c r="O155" t="s">
        <v>33</v>
      </c>
      <c r="P155" t="s">
        <v>33</v>
      </c>
      <c r="Q155" t="s">
        <v>33</v>
      </c>
      <c r="R155" t="s">
        <v>33</v>
      </c>
      <c r="S155" t="s">
        <v>33</v>
      </c>
      <c r="T155" t="s">
        <v>33</v>
      </c>
      <c r="U155" t="s">
        <v>33</v>
      </c>
      <c r="V155" t="s">
        <v>33</v>
      </c>
      <c r="W155" t="s">
        <v>33</v>
      </c>
      <c r="X155" t="s">
        <v>33</v>
      </c>
      <c r="Y155" t="s">
        <v>33</v>
      </c>
      <c r="Z155" t="s">
        <v>33</v>
      </c>
      <c r="AA155" t="s">
        <v>33</v>
      </c>
      <c r="AB155">
        <v>0</v>
      </c>
      <c r="AC155" t="s">
        <v>41</v>
      </c>
    </row>
    <row r="156" spans="1:29" x14ac:dyDescent="0.25">
      <c r="A156" t="s">
        <v>994</v>
      </c>
      <c r="B156" t="s">
        <v>995</v>
      </c>
      <c r="C156" t="s">
        <v>996</v>
      </c>
      <c r="D156">
        <v>2009</v>
      </c>
      <c r="E156">
        <v>106</v>
      </c>
      <c r="F156" t="s">
        <v>997</v>
      </c>
      <c r="G156" t="s">
        <v>126</v>
      </c>
      <c r="H156" t="s">
        <v>41</v>
      </c>
      <c r="I156" t="s">
        <v>998</v>
      </c>
      <c r="J156" t="s">
        <v>995</v>
      </c>
      <c r="K156" t="s">
        <v>999</v>
      </c>
      <c r="L156">
        <v>80</v>
      </c>
      <c r="M156">
        <v>6.6666666670000003</v>
      </c>
      <c r="N156" t="s">
        <v>34</v>
      </c>
      <c r="O156" t="s">
        <v>33</v>
      </c>
      <c r="P156" t="s">
        <v>33</v>
      </c>
      <c r="Q156" t="s">
        <v>33</v>
      </c>
      <c r="R156" t="s">
        <v>33</v>
      </c>
      <c r="S156" t="s">
        <v>33</v>
      </c>
      <c r="T156" t="s">
        <v>33</v>
      </c>
      <c r="U156" t="s">
        <v>33</v>
      </c>
      <c r="V156" t="s">
        <v>33</v>
      </c>
      <c r="W156" t="s">
        <v>33</v>
      </c>
      <c r="X156" t="s">
        <v>33</v>
      </c>
      <c r="Y156" t="s">
        <v>33</v>
      </c>
      <c r="Z156" t="s">
        <v>33</v>
      </c>
      <c r="AA156" t="s">
        <v>33</v>
      </c>
      <c r="AB156">
        <v>0</v>
      </c>
      <c r="AC156" t="s">
        <v>41</v>
      </c>
    </row>
    <row r="157" spans="1:29" x14ac:dyDescent="0.25">
      <c r="A157" t="s">
        <v>1000</v>
      </c>
      <c r="B157" t="s">
        <v>1001</v>
      </c>
      <c r="C157" t="s">
        <v>1002</v>
      </c>
      <c r="D157">
        <v>2009</v>
      </c>
      <c r="E157">
        <v>158</v>
      </c>
      <c r="F157" t="s">
        <v>1003</v>
      </c>
      <c r="G157" t="s">
        <v>126</v>
      </c>
      <c r="H157" t="s">
        <v>36</v>
      </c>
      <c r="I157" t="s">
        <v>1004</v>
      </c>
      <c r="J157" t="s">
        <v>1001</v>
      </c>
      <c r="K157" t="s">
        <v>1005</v>
      </c>
      <c r="L157">
        <v>128</v>
      </c>
      <c r="M157">
        <v>10.66666667</v>
      </c>
      <c r="N157" t="s">
        <v>1006</v>
      </c>
      <c r="O157" t="s">
        <v>33</v>
      </c>
      <c r="P157" t="s">
        <v>33</v>
      </c>
      <c r="Q157" t="s">
        <v>170</v>
      </c>
      <c r="R157" t="s">
        <v>489</v>
      </c>
      <c r="S157" t="s">
        <v>79</v>
      </c>
      <c r="T157" t="s">
        <v>79</v>
      </c>
      <c r="U157" t="s">
        <v>79</v>
      </c>
      <c r="V157" t="s">
        <v>81</v>
      </c>
      <c r="W157" t="s">
        <v>81</v>
      </c>
      <c r="X157" t="s">
        <v>79</v>
      </c>
      <c r="Y157" t="s">
        <v>79</v>
      </c>
      <c r="Z157" t="s">
        <v>1007</v>
      </c>
      <c r="AA157" t="s">
        <v>79</v>
      </c>
      <c r="AB157">
        <v>1</v>
      </c>
      <c r="AC157" t="s">
        <v>41</v>
      </c>
    </row>
    <row r="158" spans="1:29" x14ac:dyDescent="0.25">
      <c r="A158" t="s">
        <v>1008</v>
      </c>
      <c r="B158" t="s">
        <v>1009</v>
      </c>
      <c r="C158" t="s">
        <v>1010</v>
      </c>
      <c r="D158">
        <v>2009</v>
      </c>
      <c r="E158">
        <v>1171</v>
      </c>
      <c r="F158" t="s">
        <v>1011</v>
      </c>
      <c r="G158" t="s">
        <v>126</v>
      </c>
      <c r="H158" t="s">
        <v>36</v>
      </c>
      <c r="I158" t="s">
        <v>1012</v>
      </c>
      <c r="J158" t="s">
        <v>1009</v>
      </c>
      <c r="K158" t="s">
        <v>1013</v>
      </c>
      <c r="L158">
        <v>1025</v>
      </c>
      <c r="M158">
        <v>85.416666669999998</v>
      </c>
      <c r="N158" t="s">
        <v>34</v>
      </c>
      <c r="O158" t="s">
        <v>33</v>
      </c>
      <c r="P158" t="s">
        <v>33</v>
      </c>
      <c r="Q158" t="s">
        <v>33</v>
      </c>
      <c r="R158" t="s">
        <v>33</v>
      </c>
      <c r="S158" t="s">
        <v>33</v>
      </c>
      <c r="T158" t="s">
        <v>33</v>
      </c>
      <c r="U158" t="s">
        <v>33</v>
      </c>
      <c r="V158" t="s">
        <v>33</v>
      </c>
      <c r="W158" t="s">
        <v>33</v>
      </c>
      <c r="X158" t="s">
        <v>33</v>
      </c>
      <c r="Y158" t="s">
        <v>33</v>
      </c>
      <c r="Z158" t="s">
        <v>33</v>
      </c>
      <c r="AA158" t="s">
        <v>33</v>
      </c>
      <c r="AB158">
        <v>0</v>
      </c>
      <c r="AC158" t="s">
        <v>36</v>
      </c>
    </row>
    <row r="159" spans="1:29" x14ac:dyDescent="0.25">
      <c r="A159" t="s">
        <v>1014</v>
      </c>
      <c r="B159" t="s">
        <v>1015</v>
      </c>
      <c r="C159" t="s">
        <v>1016</v>
      </c>
      <c r="D159">
        <v>2008</v>
      </c>
      <c r="E159">
        <v>87</v>
      </c>
      <c r="F159" t="s">
        <v>1017</v>
      </c>
      <c r="G159" t="s">
        <v>126</v>
      </c>
      <c r="H159" t="s">
        <v>36</v>
      </c>
      <c r="I159" t="s">
        <v>1018</v>
      </c>
      <c r="J159" t="s">
        <v>1015</v>
      </c>
      <c r="K159" t="s">
        <v>1019</v>
      </c>
      <c r="L159">
        <v>76</v>
      </c>
      <c r="M159">
        <v>5.846153846</v>
      </c>
      <c r="N159" t="s">
        <v>34</v>
      </c>
      <c r="O159" t="s">
        <v>33</v>
      </c>
      <c r="P159" t="s">
        <v>33</v>
      </c>
      <c r="Q159" t="s">
        <v>33</v>
      </c>
      <c r="R159" t="s">
        <v>33</v>
      </c>
      <c r="S159" t="s">
        <v>33</v>
      </c>
      <c r="T159" t="s">
        <v>33</v>
      </c>
      <c r="U159" t="s">
        <v>33</v>
      </c>
      <c r="V159" t="s">
        <v>33</v>
      </c>
      <c r="W159" t="s">
        <v>33</v>
      </c>
      <c r="X159" t="s">
        <v>33</v>
      </c>
      <c r="Y159" t="s">
        <v>33</v>
      </c>
      <c r="Z159" t="s">
        <v>33</v>
      </c>
      <c r="AA159" t="s">
        <v>33</v>
      </c>
      <c r="AB159">
        <v>0</v>
      </c>
      <c r="AC159" t="s">
        <v>41</v>
      </c>
    </row>
    <row r="160" spans="1:29" x14ac:dyDescent="0.25">
      <c r="A160" t="s">
        <v>1020</v>
      </c>
      <c r="B160" t="s">
        <v>1021</v>
      </c>
      <c r="C160" t="s">
        <v>1022</v>
      </c>
      <c r="D160">
        <v>2008</v>
      </c>
      <c r="E160">
        <v>63</v>
      </c>
      <c r="F160" t="s">
        <v>1023</v>
      </c>
      <c r="G160" t="s">
        <v>126</v>
      </c>
      <c r="H160" t="s">
        <v>41</v>
      </c>
      <c r="I160" t="s">
        <v>1024</v>
      </c>
      <c r="J160" t="s">
        <v>1021</v>
      </c>
      <c r="K160" t="s">
        <v>1025</v>
      </c>
      <c r="L160">
        <v>55</v>
      </c>
      <c r="M160">
        <v>4.230769231</v>
      </c>
      <c r="N160" t="s">
        <v>34</v>
      </c>
      <c r="O160" t="s">
        <v>33</v>
      </c>
      <c r="P160" t="s">
        <v>33</v>
      </c>
      <c r="Q160" t="s">
        <v>33</v>
      </c>
      <c r="R160" t="s">
        <v>33</v>
      </c>
      <c r="S160" t="s">
        <v>33</v>
      </c>
      <c r="T160" t="s">
        <v>33</v>
      </c>
      <c r="U160" t="s">
        <v>33</v>
      </c>
      <c r="V160" t="s">
        <v>33</v>
      </c>
      <c r="W160" t="s">
        <v>33</v>
      </c>
      <c r="X160" t="s">
        <v>33</v>
      </c>
      <c r="Y160" t="s">
        <v>33</v>
      </c>
      <c r="Z160" t="s">
        <v>33</v>
      </c>
      <c r="AA160" t="s">
        <v>33</v>
      </c>
      <c r="AB160">
        <v>0</v>
      </c>
      <c r="AC160" t="s">
        <v>36</v>
      </c>
    </row>
    <row r="161" spans="1:29" x14ac:dyDescent="0.25">
      <c r="A161" t="s">
        <v>1026</v>
      </c>
      <c r="B161" t="s">
        <v>1027</v>
      </c>
      <c r="C161" t="s">
        <v>1028</v>
      </c>
      <c r="D161">
        <v>2008</v>
      </c>
      <c r="E161">
        <v>109</v>
      </c>
      <c r="F161" t="s">
        <v>1029</v>
      </c>
      <c r="G161" t="s">
        <v>126</v>
      </c>
      <c r="H161" t="s">
        <v>41</v>
      </c>
      <c r="I161" t="s">
        <v>1030</v>
      </c>
      <c r="J161" t="s">
        <v>1027</v>
      </c>
      <c r="K161" t="s">
        <v>1031</v>
      </c>
      <c r="L161">
        <v>94</v>
      </c>
      <c r="M161">
        <v>7.230769231</v>
      </c>
      <c r="N161" t="s">
        <v>34</v>
      </c>
      <c r="O161" t="s">
        <v>33</v>
      </c>
      <c r="P161" t="s">
        <v>33</v>
      </c>
      <c r="Q161" t="s">
        <v>33</v>
      </c>
      <c r="R161" t="s">
        <v>33</v>
      </c>
      <c r="S161" t="s">
        <v>33</v>
      </c>
      <c r="T161" t="s">
        <v>33</v>
      </c>
      <c r="U161" t="s">
        <v>33</v>
      </c>
      <c r="V161" t="s">
        <v>33</v>
      </c>
      <c r="W161" t="s">
        <v>33</v>
      </c>
      <c r="X161" t="s">
        <v>33</v>
      </c>
      <c r="Y161" t="s">
        <v>33</v>
      </c>
      <c r="Z161" t="s">
        <v>33</v>
      </c>
      <c r="AA161" t="s">
        <v>33</v>
      </c>
      <c r="AB161">
        <v>0</v>
      </c>
      <c r="AC161" t="s">
        <v>41</v>
      </c>
    </row>
    <row r="162" spans="1:29" x14ac:dyDescent="0.25">
      <c r="A162" t="s">
        <v>1032</v>
      </c>
      <c r="B162" t="s">
        <v>1033</v>
      </c>
      <c r="C162" t="s">
        <v>1034</v>
      </c>
      <c r="D162">
        <v>2007</v>
      </c>
      <c r="E162">
        <v>224</v>
      </c>
      <c r="F162" t="s">
        <v>1035</v>
      </c>
      <c r="G162" t="s">
        <v>126</v>
      </c>
      <c r="H162" t="s">
        <v>36</v>
      </c>
      <c r="I162" t="s">
        <v>1036</v>
      </c>
      <c r="J162" t="s">
        <v>1033</v>
      </c>
      <c r="K162" t="s">
        <v>1037</v>
      </c>
      <c r="L162">
        <v>204</v>
      </c>
      <c r="M162">
        <v>14.57142857</v>
      </c>
      <c r="N162" t="s">
        <v>34</v>
      </c>
      <c r="O162" t="s">
        <v>33</v>
      </c>
      <c r="P162" t="s">
        <v>33</v>
      </c>
      <c r="Q162" t="s">
        <v>33</v>
      </c>
      <c r="R162" t="s">
        <v>33</v>
      </c>
      <c r="S162" t="s">
        <v>33</v>
      </c>
      <c r="T162" t="s">
        <v>33</v>
      </c>
      <c r="U162" t="s">
        <v>33</v>
      </c>
      <c r="V162" t="s">
        <v>33</v>
      </c>
      <c r="W162" t="s">
        <v>33</v>
      </c>
      <c r="X162" t="s">
        <v>33</v>
      </c>
      <c r="Y162" t="s">
        <v>33</v>
      </c>
      <c r="Z162" t="s">
        <v>33</v>
      </c>
      <c r="AA162" t="s">
        <v>33</v>
      </c>
      <c r="AB162">
        <v>0</v>
      </c>
      <c r="AC162" t="s">
        <v>41</v>
      </c>
    </row>
    <row r="163" spans="1:29" x14ac:dyDescent="0.25">
      <c r="A163" t="s">
        <v>1038</v>
      </c>
      <c r="B163" t="s">
        <v>1039</v>
      </c>
      <c r="C163" t="s">
        <v>1040</v>
      </c>
      <c r="D163">
        <v>2007</v>
      </c>
      <c r="E163">
        <v>1078</v>
      </c>
      <c r="F163" t="s">
        <v>1041</v>
      </c>
      <c r="G163" t="s">
        <v>126</v>
      </c>
      <c r="H163" t="s">
        <v>36</v>
      </c>
      <c r="I163" t="s">
        <v>1042</v>
      </c>
      <c r="J163" t="s">
        <v>1039</v>
      </c>
      <c r="K163" t="s">
        <v>1043</v>
      </c>
      <c r="L163">
        <v>925</v>
      </c>
      <c r="M163">
        <v>66.071428569999995</v>
      </c>
      <c r="N163" t="s">
        <v>34</v>
      </c>
      <c r="O163" t="s">
        <v>33</v>
      </c>
      <c r="P163" t="s">
        <v>33</v>
      </c>
      <c r="Q163" t="s">
        <v>33</v>
      </c>
      <c r="R163" t="s">
        <v>33</v>
      </c>
      <c r="S163" t="s">
        <v>33</v>
      </c>
      <c r="T163" t="s">
        <v>33</v>
      </c>
      <c r="U163" t="s">
        <v>33</v>
      </c>
      <c r="V163" t="s">
        <v>33</v>
      </c>
      <c r="W163" t="s">
        <v>33</v>
      </c>
      <c r="X163" t="s">
        <v>33</v>
      </c>
      <c r="Y163" t="s">
        <v>33</v>
      </c>
      <c r="Z163" t="s">
        <v>33</v>
      </c>
      <c r="AA163" t="s">
        <v>33</v>
      </c>
      <c r="AB163">
        <v>0</v>
      </c>
      <c r="AC163" t="s">
        <v>41</v>
      </c>
    </row>
    <row r="164" spans="1:29" x14ac:dyDescent="0.25">
      <c r="A164" t="s">
        <v>1044</v>
      </c>
      <c r="B164" t="s">
        <v>1045</v>
      </c>
      <c r="C164" t="s">
        <v>1046</v>
      </c>
      <c r="D164">
        <v>2005</v>
      </c>
      <c r="E164">
        <v>225</v>
      </c>
      <c r="F164" t="s">
        <v>1047</v>
      </c>
      <c r="G164" t="s">
        <v>126</v>
      </c>
      <c r="H164" t="s">
        <v>41</v>
      </c>
      <c r="I164" t="s">
        <v>1048</v>
      </c>
      <c r="J164" t="s">
        <v>1045</v>
      </c>
      <c r="K164" t="s">
        <v>1044</v>
      </c>
      <c r="L164">
        <v>196</v>
      </c>
      <c r="M164">
        <v>12.25</v>
      </c>
      <c r="N164" t="s">
        <v>34</v>
      </c>
      <c r="O164" t="s">
        <v>33</v>
      </c>
      <c r="P164" t="s">
        <v>33</v>
      </c>
      <c r="Q164" t="s">
        <v>33</v>
      </c>
      <c r="R164" t="s">
        <v>33</v>
      </c>
      <c r="S164" t="s">
        <v>33</v>
      </c>
      <c r="T164" t="s">
        <v>33</v>
      </c>
      <c r="U164" t="s">
        <v>33</v>
      </c>
      <c r="V164" t="s">
        <v>33</v>
      </c>
      <c r="W164" t="s">
        <v>33</v>
      </c>
      <c r="X164" t="s">
        <v>33</v>
      </c>
      <c r="Y164" t="s">
        <v>33</v>
      </c>
      <c r="Z164" t="s">
        <v>33</v>
      </c>
      <c r="AA164" t="s">
        <v>33</v>
      </c>
      <c r="AB164">
        <v>0</v>
      </c>
      <c r="AC164" t="s">
        <v>36</v>
      </c>
    </row>
    <row r="165" spans="1:29" x14ac:dyDescent="0.25">
      <c r="A165" t="s">
        <v>1049</v>
      </c>
      <c r="B165" t="s">
        <v>1050</v>
      </c>
      <c r="C165" t="s">
        <v>1051</v>
      </c>
      <c r="D165">
        <v>2004</v>
      </c>
      <c r="E165">
        <v>112</v>
      </c>
      <c r="F165" t="s">
        <v>1052</v>
      </c>
      <c r="G165" t="s">
        <v>126</v>
      </c>
      <c r="H165" t="s">
        <v>41</v>
      </c>
      <c r="I165" t="s">
        <v>1053</v>
      </c>
      <c r="J165" t="s">
        <v>1050</v>
      </c>
      <c r="K165" t="s">
        <v>1049</v>
      </c>
      <c r="L165">
        <v>101</v>
      </c>
      <c r="M165">
        <v>5.9411764710000003</v>
      </c>
      <c r="N165" t="s">
        <v>34</v>
      </c>
      <c r="O165" t="s">
        <v>33</v>
      </c>
      <c r="P165" t="s">
        <v>33</v>
      </c>
      <c r="Q165" t="s">
        <v>33</v>
      </c>
      <c r="R165" t="s">
        <v>33</v>
      </c>
      <c r="S165" t="s">
        <v>33</v>
      </c>
      <c r="T165" t="s">
        <v>33</v>
      </c>
      <c r="U165" t="s">
        <v>33</v>
      </c>
      <c r="V165" t="s">
        <v>33</v>
      </c>
      <c r="W165" t="s">
        <v>33</v>
      </c>
      <c r="X165" t="s">
        <v>33</v>
      </c>
      <c r="Y165" t="s">
        <v>33</v>
      </c>
      <c r="Z165" t="s">
        <v>33</v>
      </c>
      <c r="AA165" t="s">
        <v>33</v>
      </c>
      <c r="AB165">
        <v>0</v>
      </c>
      <c r="AC165" t="s">
        <v>41</v>
      </c>
    </row>
    <row r="166" spans="1:29" x14ac:dyDescent="0.25">
      <c r="A166" t="s">
        <v>1054</v>
      </c>
      <c r="B166" t="s">
        <v>1055</v>
      </c>
      <c r="C166" t="s">
        <v>1056</v>
      </c>
      <c r="D166">
        <v>2003</v>
      </c>
      <c r="E166">
        <v>129</v>
      </c>
      <c r="F166" t="s">
        <v>1057</v>
      </c>
      <c r="G166" t="s">
        <v>126</v>
      </c>
      <c r="H166" t="s">
        <v>36</v>
      </c>
      <c r="I166" t="s">
        <v>1058</v>
      </c>
      <c r="J166" t="s">
        <v>1055</v>
      </c>
      <c r="K166" t="s">
        <v>1054</v>
      </c>
      <c r="L166">
        <v>116</v>
      </c>
      <c r="M166">
        <v>6.4444444440000002</v>
      </c>
      <c r="N166" t="s">
        <v>1059</v>
      </c>
      <c r="O166" t="s">
        <v>33</v>
      </c>
      <c r="P166" t="s">
        <v>33</v>
      </c>
      <c r="Q166" t="s">
        <v>170</v>
      </c>
      <c r="R166" t="s">
        <v>33</v>
      </c>
      <c r="S166" t="s">
        <v>270</v>
      </c>
      <c r="T166" t="s">
        <v>106</v>
      </c>
      <c r="U166" t="s">
        <v>79</v>
      </c>
      <c r="V166" t="s">
        <v>81</v>
      </c>
      <c r="W166" t="s">
        <v>79</v>
      </c>
      <c r="X166" t="s">
        <v>79</v>
      </c>
      <c r="Y166" t="s">
        <v>1061</v>
      </c>
      <c r="Z166" t="s">
        <v>272</v>
      </c>
      <c r="AA166" t="s">
        <v>79</v>
      </c>
      <c r="AB166">
        <v>1</v>
      </c>
      <c r="AC166" t="s">
        <v>41</v>
      </c>
    </row>
    <row r="167" spans="1:29" x14ac:dyDescent="0.25">
      <c r="A167" t="s">
        <v>1062</v>
      </c>
      <c r="B167" t="s">
        <v>1063</v>
      </c>
      <c r="C167" t="s">
        <v>1064</v>
      </c>
      <c r="D167">
        <v>2002</v>
      </c>
      <c r="E167">
        <v>346</v>
      </c>
      <c r="F167" t="s">
        <v>1065</v>
      </c>
      <c r="G167" t="s">
        <v>126</v>
      </c>
      <c r="H167" t="s">
        <v>41</v>
      </c>
      <c r="I167" t="s">
        <v>1066</v>
      </c>
      <c r="J167" t="s">
        <v>1063</v>
      </c>
      <c r="K167" t="s">
        <v>1062</v>
      </c>
      <c r="L167">
        <v>324</v>
      </c>
      <c r="M167">
        <v>17.05263158</v>
      </c>
      <c r="N167" t="s">
        <v>34</v>
      </c>
      <c r="O167" t="s">
        <v>33</v>
      </c>
      <c r="P167" t="s">
        <v>33</v>
      </c>
      <c r="Q167" t="s">
        <v>33</v>
      </c>
      <c r="R167" t="s">
        <v>33</v>
      </c>
      <c r="S167" t="s">
        <v>33</v>
      </c>
      <c r="T167" t="s">
        <v>33</v>
      </c>
      <c r="U167" t="s">
        <v>33</v>
      </c>
      <c r="V167" t="s">
        <v>33</v>
      </c>
      <c r="W167" t="s">
        <v>33</v>
      </c>
      <c r="X167" t="s">
        <v>33</v>
      </c>
      <c r="Y167" t="s">
        <v>33</v>
      </c>
      <c r="Z167" t="s">
        <v>33</v>
      </c>
      <c r="AA167" t="s">
        <v>33</v>
      </c>
      <c r="AB167">
        <v>0</v>
      </c>
      <c r="AC167" t="s">
        <v>36</v>
      </c>
    </row>
    <row r="168" spans="1:29" x14ac:dyDescent="0.25">
      <c r="A168" t="s">
        <v>1067</v>
      </c>
      <c r="B168" t="s">
        <v>1068</v>
      </c>
      <c r="C168" t="s">
        <v>1069</v>
      </c>
      <c r="D168">
        <v>1991</v>
      </c>
      <c r="E168">
        <v>152</v>
      </c>
      <c r="F168" t="s">
        <v>1070</v>
      </c>
      <c r="G168" t="s">
        <v>126</v>
      </c>
      <c r="H168" t="s">
        <v>41</v>
      </c>
      <c r="I168" t="s">
        <v>1071</v>
      </c>
      <c r="J168" t="s">
        <v>1068</v>
      </c>
      <c r="K168" t="s">
        <v>1067</v>
      </c>
      <c r="L168">
        <v>147</v>
      </c>
      <c r="M168">
        <v>4.9000000000000004</v>
      </c>
      <c r="N168" t="s">
        <v>34</v>
      </c>
      <c r="O168" t="s">
        <v>33</v>
      </c>
      <c r="P168" t="s">
        <v>33</v>
      </c>
      <c r="Q168" t="s">
        <v>33</v>
      </c>
      <c r="R168" t="s">
        <v>33</v>
      </c>
      <c r="S168" t="s">
        <v>33</v>
      </c>
      <c r="T168" t="s">
        <v>33</v>
      </c>
      <c r="U168" t="s">
        <v>33</v>
      </c>
      <c r="V168" t="s">
        <v>33</v>
      </c>
      <c r="W168" t="s">
        <v>33</v>
      </c>
      <c r="X168" t="s">
        <v>33</v>
      </c>
      <c r="Y168" t="s">
        <v>33</v>
      </c>
      <c r="Z168" t="s">
        <v>33</v>
      </c>
      <c r="AA168" t="s">
        <v>33</v>
      </c>
      <c r="AB168">
        <v>0</v>
      </c>
      <c r="AC168" t="s">
        <v>41</v>
      </c>
    </row>
    <row r="169" spans="1:29" x14ac:dyDescent="0.25">
      <c r="A169" t="s">
        <v>1072</v>
      </c>
      <c r="B169" t="s">
        <v>1073</v>
      </c>
      <c r="C169" t="s">
        <v>1074</v>
      </c>
      <c r="D169">
        <v>2022</v>
      </c>
      <c r="E169">
        <v>9</v>
      </c>
      <c r="F169" t="s">
        <v>1075</v>
      </c>
      <c r="G169" t="s">
        <v>33</v>
      </c>
      <c r="H169" t="s">
        <v>33</v>
      </c>
      <c r="I169" t="s">
        <v>33</v>
      </c>
      <c r="J169" t="s">
        <v>33</v>
      </c>
      <c r="K169" t="s">
        <v>33</v>
      </c>
      <c r="L169" t="s">
        <v>33</v>
      </c>
      <c r="M169" t="s">
        <v>33</v>
      </c>
      <c r="N169" t="str">
        <f>VLOOKUP($C169,Sheet2!$C:$U,4,FALSE)</f>
        <v>N/A</v>
      </c>
      <c r="O169" t="str">
        <f>VLOOKUP($C169,Sheet2!$C:$U,5,FALSE)</f>
        <v>NA</v>
      </c>
      <c r="P169" t="str">
        <f>VLOOKUP($C169,Sheet2!$C:$U,6,FALSE)</f>
        <v>NA</v>
      </c>
      <c r="Q169" t="str">
        <f>VLOOKUP($C169,Sheet2!$C:$U,7,FALSE)</f>
        <v>NA</v>
      </c>
      <c r="R169" t="str">
        <f>VLOOKUP($C169,Sheet2!$C:$U,8,FALSE)</f>
        <v>NA</v>
      </c>
      <c r="S169" t="str">
        <f>VLOOKUP($C169,Sheet2!$C:$U,9,FALSE)</f>
        <v>NA</v>
      </c>
      <c r="T169" t="str">
        <f>VLOOKUP($C169,Sheet2!$C:$U,10,FALSE)</f>
        <v>NA</v>
      </c>
      <c r="U169" t="str">
        <f>VLOOKUP($C169,Sheet2!$C:$U,11,FALSE)</f>
        <v>NA</v>
      </c>
      <c r="V169" t="str">
        <f>VLOOKUP($C169,Sheet2!$C:$U,12,FALSE)</f>
        <v>NA</v>
      </c>
      <c r="W169" t="str">
        <f>VLOOKUP($C169,Sheet2!$C:$U,13,FALSE)</f>
        <v>NA</v>
      </c>
      <c r="X169" t="str">
        <f>VLOOKUP($C169,Sheet2!$C:$U,14,FALSE)</f>
        <v>NA</v>
      </c>
      <c r="Y169" t="str">
        <f>VLOOKUP($C169,Sheet2!$C:$U,15,FALSE)</f>
        <v>NA</v>
      </c>
      <c r="Z169" t="str">
        <f>VLOOKUP($C169,Sheet2!$C:$U,16,FALSE)</f>
        <v>NA</v>
      </c>
      <c r="AA169" t="str">
        <f>VLOOKUP($C169,Sheet2!$C:$U,17,FALSE)</f>
        <v>NA</v>
      </c>
      <c r="AB169" t="str">
        <f>VLOOKUP($C169,Sheet2!$C:$U,18,FALSE)</f>
        <v>NA</v>
      </c>
      <c r="AC169" t="s">
        <v>41</v>
      </c>
    </row>
    <row r="170" spans="1:29" x14ac:dyDescent="0.25">
      <c r="A170" t="s">
        <v>1076</v>
      </c>
      <c r="B170" t="s">
        <v>1077</v>
      </c>
      <c r="C170" t="s">
        <v>1078</v>
      </c>
      <c r="D170">
        <v>2022</v>
      </c>
      <c r="E170">
        <v>4</v>
      </c>
      <c r="F170" t="s">
        <v>1079</v>
      </c>
      <c r="G170" t="s">
        <v>33</v>
      </c>
      <c r="H170" t="s">
        <v>33</v>
      </c>
      <c r="I170" t="s">
        <v>33</v>
      </c>
      <c r="J170" t="s">
        <v>33</v>
      </c>
      <c r="K170" t="s">
        <v>33</v>
      </c>
      <c r="L170" t="s">
        <v>33</v>
      </c>
      <c r="M170" t="s">
        <v>33</v>
      </c>
      <c r="N170" t="str">
        <f>VLOOKUP($C170,Sheet2!$C:$U,4,FALSE)</f>
        <v>N/A</v>
      </c>
      <c r="O170" t="str">
        <f>VLOOKUP($C170,Sheet2!$C:$U,5,FALSE)</f>
        <v>NA</v>
      </c>
      <c r="P170" t="str">
        <f>VLOOKUP($C170,Sheet2!$C:$U,6,FALSE)</f>
        <v>NA</v>
      </c>
      <c r="Q170" t="str">
        <f>VLOOKUP($C170,Sheet2!$C:$U,7,FALSE)</f>
        <v>NA</v>
      </c>
      <c r="R170" t="str">
        <f>VLOOKUP($C170,Sheet2!$C:$U,8,FALSE)</f>
        <v>NA</v>
      </c>
      <c r="S170" t="str">
        <f>VLOOKUP($C170,Sheet2!$C:$U,9,FALSE)</f>
        <v>NA</v>
      </c>
      <c r="T170" t="str">
        <f>VLOOKUP($C170,Sheet2!$C:$U,10,FALSE)</f>
        <v>NA</v>
      </c>
      <c r="U170" t="str">
        <f>VLOOKUP($C170,Sheet2!$C:$U,11,FALSE)</f>
        <v>NA</v>
      </c>
      <c r="V170" t="str">
        <f>VLOOKUP($C170,Sheet2!$C:$U,12,FALSE)</f>
        <v>NA</v>
      </c>
      <c r="W170" t="str">
        <f>VLOOKUP($C170,Sheet2!$C:$U,13,FALSE)</f>
        <v>NA</v>
      </c>
      <c r="X170" t="str">
        <f>VLOOKUP($C170,Sheet2!$C:$U,14,FALSE)</f>
        <v>NA</v>
      </c>
      <c r="Y170" t="str">
        <f>VLOOKUP($C170,Sheet2!$C:$U,15,FALSE)</f>
        <v>NA</v>
      </c>
      <c r="Z170" t="str">
        <f>VLOOKUP($C170,Sheet2!$C:$U,16,FALSE)</f>
        <v>NA</v>
      </c>
      <c r="AA170" t="str">
        <f>VLOOKUP($C170,Sheet2!$C:$U,17,FALSE)</f>
        <v>NA</v>
      </c>
      <c r="AB170" t="str">
        <f>VLOOKUP($C170,Sheet2!$C:$U,18,FALSE)</f>
        <v>NA</v>
      </c>
      <c r="AC170" t="s">
        <v>41</v>
      </c>
    </row>
    <row r="171" spans="1:29" x14ac:dyDescent="0.25">
      <c r="A171" t="s">
        <v>1080</v>
      </c>
      <c r="B171" t="s">
        <v>1081</v>
      </c>
      <c r="C171" t="s">
        <v>1082</v>
      </c>
      <c r="D171">
        <v>2021</v>
      </c>
      <c r="E171">
        <v>9</v>
      </c>
      <c r="F171" t="s">
        <v>1083</v>
      </c>
      <c r="G171" t="s">
        <v>33</v>
      </c>
      <c r="H171" t="s">
        <v>33</v>
      </c>
      <c r="I171" t="s">
        <v>33</v>
      </c>
      <c r="J171" t="s">
        <v>33</v>
      </c>
      <c r="K171" t="s">
        <v>33</v>
      </c>
      <c r="L171" t="s">
        <v>33</v>
      </c>
      <c r="M171" t="s">
        <v>33</v>
      </c>
      <c r="N171" t="s">
        <v>34</v>
      </c>
      <c r="O171" t="s">
        <v>1084</v>
      </c>
      <c r="P171" t="s">
        <v>33</v>
      </c>
      <c r="Q171" t="s">
        <v>33</v>
      </c>
      <c r="R171" t="s">
        <v>33</v>
      </c>
      <c r="S171" t="s">
        <v>33</v>
      </c>
      <c r="T171" t="s">
        <v>33</v>
      </c>
      <c r="U171" t="s">
        <v>33</v>
      </c>
      <c r="V171" t="s">
        <v>33</v>
      </c>
      <c r="W171" t="s">
        <v>33</v>
      </c>
      <c r="X171" t="s">
        <v>33</v>
      </c>
      <c r="Y171" t="s">
        <v>33</v>
      </c>
      <c r="Z171" t="s">
        <v>33</v>
      </c>
      <c r="AA171" t="s">
        <v>33</v>
      </c>
      <c r="AB171" t="s">
        <v>33</v>
      </c>
      <c r="AC171" t="s">
        <v>36</v>
      </c>
    </row>
    <row r="172" spans="1:29" x14ac:dyDescent="0.25">
      <c r="A172" t="s">
        <v>1085</v>
      </c>
      <c r="B172" t="s">
        <v>1086</v>
      </c>
      <c r="C172" t="s">
        <v>1087</v>
      </c>
      <c r="D172">
        <v>2021</v>
      </c>
      <c r="E172">
        <v>38</v>
      </c>
      <c r="F172" t="s">
        <v>1088</v>
      </c>
      <c r="G172" t="s">
        <v>33</v>
      </c>
      <c r="H172" t="s">
        <v>33</v>
      </c>
      <c r="I172" t="s">
        <v>33</v>
      </c>
      <c r="J172" t="s">
        <v>33</v>
      </c>
      <c r="K172" t="s">
        <v>33</v>
      </c>
      <c r="L172" t="s">
        <v>33</v>
      </c>
      <c r="M172" t="s">
        <v>33</v>
      </c>
      <c r="N172" t="s">
        <v>34</v>
      </c>
      <c r="O172" t="s">
        <v>1089</v>
      </c>
      <c r="P172" t="s">
        <v>33</v>
      </c>
      <c r="Q172" t="s">
        <v>33</v>
      </c>
      <c r="R172" t="s">
        <v>33</v>
      </c>
      <c r="S172" t="s">
        <v>33</v>
      </c>
      <c r="T172" t="s">
        <v>33</v>
      </c>
      <c r="U172" t="s">
        <v>33</v>
      </c>
      <c r="V172" t="s">
        <v>33</v>
      </c>
      <c r="W172" t="s">
        <v>33</v>
      </c>
      <c r="X172" t="s">
        <v>33</v>
      </c>
      <c r="Y172" t="s">
        <v>33</v>
      </c>
      <c r="Z172" t="s">
        <v>33</v>
      </c>
      <c r="AA172" t="s">
        <v>33</v>
      </c>
      <c r="AB172" t="s">
        <v>33</v>
      </c>
      <c r="AC172" t="s">
        <v>36</v>
      </c>
    </row>
    <row r="173" spans="1:29" x14ac:dyDescent="0.25">
      <c r="A173" t="s">
        <v>1090</v>
      </c>
      <c r="B173" t="s">
        <v>1091</v>
      </c>
      <c r="C173" t="s">
        <v>1092</v>
      </c>
      <c r="D173">
        <v>2021</v>
      </c>
      <c r="E173">
        <v>13</v>
      </c>
      <c r="F173" t="s">
        <v>1093</v>
      </c>
      <c r="G173" t="s">
        <v>33</v>
      </c>
      <c r="H173" t="s">
        <v>33</v>
      </c>
      <c r="I173" t="s">
        <v>33</v>
      </c>
      <c r="J173" t="s">
        <v>33</v>
      </c>
      <c r="K173" t="s">
        <v>33</v>
      </c>
      <c r="L173" t="s">
        <v>33</v>
      </c>
      <c r="M173" t="s">
        <v>33</v>
      </c>
      <c r="N173" t="str">
        <f>VLOOKUP($C173,Sheet2!$C:$U,4,FALSE)</f>
        <v>N/A</v>
      </c>
      <c r="O173" t="str">
        <f>VLOOKUP($C173,Sheet2!$C:$U,5,FALSE)</f>
        <v>NA</v>
      </c>
      <c r="P173" t="str">
        <f>VLOOKUP($C173,Sheet2!$C:$U,6,FALSE)</f>
        <v>NA</v>
      </c>
      <c r="Q173" t="str">
        <f>VLOOKUP($C173,Sheet2!$C:$U,7,FALSE)</f>
        <v>NA</v>
      </c>
      <c r="R173" t="str">
        <f>VLOOKUP($C173,Sheet2!$C:$U,8,FALSE)</f>
        <v>NA</v>
      </c>
      <c r="S173" t="str">
        <f>VLOOKUP($C173,Sheet2!$C:$U,9,FALSE)</f>
        <v>NA</v>
      </c>
      <c r="T173" t="str">
        <f>VLOOKUP($C173,Sheet2!$C:$U,10,FALSE)</f>
        <v>NA</v>
      </c>
      <c r="U173" t="str">
        <f>VLOOKUP($C173,Sheet2!$C:$U,11,FALSE)</f>
        <v>NA</v>
      </c>
      <c r="V173" t="str">
        <f>VLOOKUP($C173,Sheet2!$C:$U,12,FALSE)</f>
        <v>NA</v>
      </c>
      <c r="W173" t="str">
        <f>VLOOKUP($C173,Sheet2!$C:$U,13,FALSE)</f>
        <v>NA</v>
      </c>
      <c r="X173" t="str">
        <f>VLOOKUP($C173,Sheet2!$C:$U,14,FALSE)</f>
        <v>NA</v>
      </c>
      <c r="Y173" t="str">
        <f>VLOOKUP($C173,Sheet2!$C:$U,15,FALSE)</f>
        <v>NA</v>
      </c>
      <c r="Z173" t="str">
        <f>VLOOKUP($C173,Sheet2!$C:$U,16,FALSE)</f>
        <v>NA</v>
      </c>
      <c r="AA173" t="str">
        <f>VLOOKUP($C173,Sheet2!$C:$U,17,FALSE)</f>
        <v>NA</v>
      </c>
      <c r="AB173" t="str">
        <f>VLOOKUP($C173,Sheet2!$C:$U,18,FALSE)</f>
        <v>NA</v>
      </c>
      <c r="AC173" t="s">
        <v>41</v>
      </c>
    </row>
    <row r="174" spans="1:29" x14ac:dyDescent="0.25">
      <c r="A174" t="s">
        <v>1094</v>
      </c>
      <c r="B174" t="s">
        <v>1095</v>
      </c>
      <c r="C174" t="s">
        <v>1096</v>
      </c>
      <c r="D174">
        <v>2021</v>
      </c>
      <c r="E174">
        <v>11</v>
      </c>
      <c r="F174" t="s">
        <v>1097</v>
      </c>
      <c r="G174" t="s">
        <v>33</v>
      </c>
      <c r="H174" t="s">
        <v>33</v>
      </c>
      <c r="I174" t="s">
        <v>33</v>
      </c>
      <c r="J174" t="s">
        <v>33</v>
      </c>
      <c r="K174" t="s">
        <v>33</v>
      </c>
      <c r="L174" t="s">
        <v>33</v>
      </c>
      <c r="M174" t="s">
        <v>33</v>
      </c>
      <c r="N174" t="str">
        <f>VLOOKUP($C174,Sheet2!$C:$U,4,FALSE)</f>
        <v>N/A</v>
      </c>
      <c r="O174" t="str">
        <f>VLOOKUP($C174,Sheet2!$C:$U,5,FALSE)</f>
        <v>NA</v>
      </c>
      <c r="P174" t="str">
        <f>VLOOKUP($C174,Sheet2!$C:$U,6,FALSE)</f>
        <v>NA</v>
      </c>
      <c r="Q174" t="str">
        <f>VLOOKUP($C174,Sheet2!$C:$U,7,FALSE)</f>
        <v>NA</v>
      </c>
      <c r="R174" t="str">
        <f>VLOOKUP($C174,Sheet2!$C:$U,8,FALSE)</f>
        <v>NA</v>
      </c>
      <c r="S174" t="str">
        <f>VLOOKUP($C174,Sheet2!$C:$U,9,FALSE)</f>
        <v>NA</v>
      </c>
      <c r="T174" t="str">
        <f>VLOOKUP($C174,Sheet2!$C:$U,10,FALSE)</f>
        <v>NA</v>
      </c>
      <c r="U174" t="str">
        <f>VLOOKUP($C174,Sheet2!$C:$U,11,FALSE)</f>
        <v>NA</v>
      </c>
      <c r="V174" t="str">
        <f>VLOOKUP($C174,Sheet2!$C:$U,12,FALSE)</f>
        <v>NA</v>
      </c>
      <c r="W174" t="str">
        <f>VLOOKUP($C174,Sheet2!$C:$U,13,FALSE)</f>
        <v>NA</v>
      </c>
      <c r="X174" t="str">
        <f>VLOOKUP($C174,Sheet2!$C:$U,14,FALSE)</f>
        <v>NA</v>
      </c>
      <c r="Y174" t="str">
        <f>VLOOKUP($C174,Sheet2!$C:$U,15,FALSE)</f>
        <v>NA</v>
      </c>
      <c r="Z174" t="str">
        <f>VLOOKUP($C174,Sheet2!$C:$U,16,FALSE)</f>
        <v>NA</v>
      </c>
      <c r="AA174" t="str">
        <f>VLOOKUP($C174,Sheet2!$C:$U,17,FALSE)</f>
        <v>NA</v>
      </c>
      <c r="AB174" t="str">
        <f>VLOOKUP($C174,Sheet2!$C:$U,18,FALSE)</f>
        <v>NA</v>
      </c>
      <c r="AC174" t="s">
        <v>41</v>
      </c>
    </row>
    <row r="175" spans="1:29" x14ac:dyDescent="0.25">
      <c r="A175" t="s">
        <v>1098</v>
      </c>
      <c r="B175" t="s">
        <v>1099</v>
      </c>
      <c r="C175" t="s">
        <v>1100</v>
      </c>
      <c r="D175">
        <v>2021</v>
      </c>
      <c r="E175">
        <v>15</v>
      </c>
      <c r="F175" t="s">
        <v>1101</v>
      </c>
      <c r="G175" t="s">
        <v>33</v>
      </c>
      <c r="H175" t="s">
        <v>33</v>
      </c>
      <c r="I175" t="s">
        <v>33</v>
      </c>
      <c r="J175" t="s">
        <v>33</v>
      </c>
      <c r="K175" t="s">
        <v>33</v>
      </c>
      <c r="L175" t="s">
        <v>33</v>
      </c>
      <c r="M175" t="s">
        <v>33</v>
      </c>
      <c r="N175" t="str">
        <f>VLOOKUP($C175,Sheet2!$C:$U,4,FALSE)</f>
        <v>Particulate matter and mortality projections in Europe</v>
      </c>
      <c r="O175" t="str">
        <f>VLOOKUP($C175,Sheet2!$C:$U,5,FALSE)</f>
        <v>Excess mortality rate from PM2.5 in Europe is 904,000 premature deaths/year. This mortality rate will increase by 73% in the year 2050 under RCP8.5 scenario</v>
      </c>
      <c r="P175" t="str">
        <f>VLOOKUP($C175,Sheet2!$C:$U,6,FALSE)</f>
        <v>NA</v>
      </c>
      <c r="Q175" t="str">
        <f>VLOOKUP($C175,Sheet2!$C:$U,7,FALSE)</f>
        <v>pollution</v>
      </c>
      <c r="R175" t="str">
        <f>VLOOKUP($C175,Sheet2!$C:$U,8,FALSE)</f>
        <v>particulate matter</v>
      </c>
      <c r="S175" t="str">
        <f>VLOOKUP($C175,Sheet2!$C:$U,9,FALSE)</f>
        <v>Vulnerability</v>
      </c>
      <c r="T175" t="str">
        <f>VLOOKUP($C175,Sheet2!$C:$U,10,FALSE)</f>
        <v>mortality</v>
      </c>
      <c r="U175" t="s">
        <v>81</v>
      </c>
      <c r="V175" t="str">
        <f>VLOOKUP($C175,Sheet2!$C:$U,12,FALSE)</f>
        <v>No</v>
      </c>
      <c r="W175" t="str">
        <f>VLOOKUP($C175,Sheet2!$C:$U,13,FALSE)</f>
        <v>No</v>
      </c>
      <c r="X175" t="str">
        <f>VLOOKUP($C175,Sheet2!$C:$U,14,FALSE)</f>
        <v>2031 - 2050</v>
      </c>
      <c r="Y175" t="str">
        <f>VLOOKUP($C175,Sheet2!$C:$U,15,FALSE)</f>
        <v>1991 - 2010</v>
      </c>
      <c r="Z175" t="str">
        <f>VLOOKUP($C175,Sheet2!$C:$U,16,FALSE)</f>
        <v>Europe</v>
      </c>
      <c r="AA175" t="str">
        <f>VLOOKUP($C175,Sheet2!$C:$U,17,FALSE)</f>
        <v>No</v>
      </c>
      <c r="AB175" t="str">
        <f>VLOOKUP($C175,Sheet2!$C:$U,18,FALSE)</f>
        <v>NA</v>
      </c>
      <c r="AC175" t="s">
        <v>41</v>
      </c>
    </row>
    <row r="176" spans="1:29" x14ac:dyDescent="0.25">
      <c r="A176" t="s">
        <v>1102</v>
      </c>
      <c r="B176" t="s">
        <v>1103</v>
      </c>
      <c r="C176" t="s">
        <v>1104</v>
      </c>
      <c r="D176">
        <v>2021</v>
      </c>
      <c r="E176">
        <v>10</v>
      </c>
      <c r="F176" t="s">
        <v>1105</v>
      </c>
      <c r="G176" t="s">
        <v>33</v>
      </c>
      <c r="H176" t="s">
        <v>33</v>
      </c>
      <c r="I176" t="s">
        <v>33</v>
      </c>
      <c r="J176" t="s">
        <v>33</v>
      </c>
      <c r="K176" t="s">
        <v>33</v>
      </c>
      <c r="L176" t="s">
        <v>33</v>
      </c>
      <c r="M176" t="s">
        <v>33</v>
      </c>
      <c r="N176" t="str">
        <f>VLOOKUP($C176,Sheet2!$C:$U,4,FALSE)</f>
        <v>N/A</v>
      </c>
      <c r="O176" t="str">
        <f>VLOOKUP($C176,Sheet2!$C:$U,5,FALSE)</f>
        <v>NA</v>
      </c>
      <c r="P176" t="str">
        <f>VLOOKUP($C176,Sheet2!$C:$U,6,FALSE)</f>
        <v>NA</v>
      </c>
      <c r="Q176" t="str">
        <f>VLOOKUP($C176,Sheet2!$C:$U,7,FALSE)</f>
        <v>NA</v>
      </c>
      <c r="R176" t="str">
        <f>VLOOKUP($C176,Sheet2!$C:$U,8,FALSE)</f>
        <v>NA</v>
      </c>
      <c r="S176" t="str">
        <f>VLOOKUP($C176,Sheet2!$C:$U,9,FALSE)</f>
        <v>NA</v>
      </c>
      <c r="T176" t="str">
        <f>VLOOKUP($C176,Sheet2!$C:$U,10,FALSE)</f>
        <v>NA</v>
      </c>
      <c r="U176" t="str">
        <f>VLOOKUP($C176,Sheet2!$C:$U,11,FALSE)</f>
        <v>NA</v>
      </c>
      <c r="V176" t="str">
        <f>VLOOKUP($C176,Sheet2!$C:$U,12,FALSE)</f>
        <v>NA</v>
      </c>
      <c r="W176" t="str">
        <f>VLOOKUP($C176,Sheet2!$C:$U,13,FALSE)</f>
        <v>NA</v>
      </c>
      <c r="X176" t="str">
        <f>VLOOKUP($C176,Sheet2!$C:$U,14,FALSE)</f>
        <v>NA</v>
      </c>
      <c r="Y176" t="str">
        <f>VLOOKUP($C176,Sheet2!$C:$U,15,FALSE)</f>
        <v>NA</v>
      </c>
      <c r="Z176" t="str">
        <f>VLOOKUP($C176,Sheet2!$C:$U,16,FALSE)</f>
        <v>NA</v>
      </c>
      <c r="AA176" t="str">
        <f>VLOOKUP($C176,Sheet2!$C:$U,17,FALSE)</f>
        <v>NA</v>
      </c>
      <c r="AB176" t="str">
        <f>VLOOKUP($C176,Sheet2!$C:$U,18,FALSE)</f>
        <v>NA</v>
      </c>
      <c r="AC176" t="s">
        <v>41</v>
      </c>
    </row>
    <row r="177" spans="1:29" x14ac:dyDescent="0.25">
      <c r="A177" t="s">
        <v>1106</v>
      </c>
      <c r="B177" t="s">
        <v>1107</v>
      </c>
      <c r="C177" t="s">
        <v>1108</v>
      </c>
      <c r="D177">
        <v>2021</v>
      </c>
      <c r="E177">
        <v>8</v>
      </c>
      <c r="F177" t="s">
        <v>1109</v>
      </c>
      <c r="G177" t="s">
        <v>33</v>
      </c>
      <c r="H177" t="s">
        <v>33</v>
      </c>
      <c r="I177" t="s">
        <v>33</v>
      </c>
      <c r="J177" t="s">
        <v>33</v>
      </c>
      <c r="K177" t="s">
        <v>33</v>
      </c>
      <c r="L177" t="s">
        <v>33</v>
      </c>
      <c r="M177" t="s">
        <v>33</v>
      </c>
      <c r="N177" t="s">
        <v>34</v>
      </c>
      <c r="O177" t="s">
        <v>748</v>
      </c>
      <c r="P177" t="s">
        <v>33</v>
      </c>
      <c r="Q177" t="s">
        <v>33</v>
      </c>
      <c r="R177" t="s">
        <v>33</v>
      </c>
      <c r="S177" t="s">
        <v>33</v>
      </c>
      <c r="T177" t="s">
        <v>33</v>
      </c>
      <c r="U177" t="s">
        <v>33</v>
      </c>
      <c r="V177" t="s">
        <v>33</v>
      </c>
      <c r="W177" t="s">
        <v>33</v>
      </c>
      <c r="X177" t="s">
        <v>33</v>
      </c>
      <c r="Y177" t="s">
        <v>33</v>
      </c>
      <c r="Z177" t="s">
        <v>33</v>
      </c>
      <c r="AA177" t="s">
        <v>33</v>
      </c>
      <c r="AB177" t="s">
        <v>33</v>
      </c>
      <c r="AC177" t="s">
        <v>36</v>
      </c>
    </row>
    <row r="178" spans="1:29" x14ac:dyDescent="0.25">
      <c r="A178" t="s">
        <v>1110</v>
      </c>
      <c r="B178" t="s">
        <v>1111</v>
      </c>
      <c r="C178" t="s">
        <v>1112</v>
      </c>
      <c r="D178">
        <v>2021</v>
      </c>
      <c r="E178">
        <v>9</v>
      </c>
      <c r="F178" t="s">
        <v>1113</v>
      </c>
      <c r="G178" t="s">
        <v>33</v>
      </c>
      <c r="H178" t="s">
        <v>33</v>
      </c>
      <c r="I178" t="s">
        <v>33</v>
      </c>
      <c r="J178" t="s">
        <v>33</v>
      </c>
      <c r="K178" t="s">
        <v>33</v>
      </c>
      <c r="L178" t="s">
        <v>33</v>
      </c>
      <c r="M178" t="s">
        <v>33</v>
      </c>
      <c r="N178" t="s">
        <v>1114</v>
      </c>
      <c r="P178" t="s">
        <v>33</v>
      </c>
      <c r="Q178" t="s">
        <v>3804</v>
      </c>
      <c r="R178" t="s">
        <v>33</v>
      </c>
      <c r="S178" t="s">
        <v>1115</v>
      </c>
      <c r="T178" t="s">
        <v>106</v>
      </c>
      <c r="U178" t="s">
        <v>79</v>
      </c>
      <c r="V178" t="s">
        <v>79</v>
      </c>
      <c r="W178" t="s">
        <v>79</v>
      </c>
      <c r="X178" t="s">
        <v>81</v>
      </c>
      <c r="Y178" t="s">
        <v>1116</v>
      </c>
      <c r="Z178" t="s">
        <v>80</v>
      </c>
      <c r="AA178" t="s">
        <v>79</v>
      </c>
      <c r="AB178" t="s">
        <v>33</v>
      </c>
      <c r="AC178" t="s">
        <v>36</v>
      </c>
    </row>
    <row r="179" spans="1:29" x14ac:dyDescent="0.25">
      <c r="A179" t="s">
        <v>1117</v>
      </c>
      <c r="B179" t="s">
        <v>1118</v>
      </c>
      <c r="C179" t="s">
        <v>1119</v>
      </c>
      <c r="D179">
        <v>2021</v>
      </c>
      <c r="E179">
        <v>17</v>
      </c>
      <c r="F179" t="s">
        <v>1120</v>
      </c>
      <c r="G179" t="s">
        <v>33</v>
      </c>
      <c r="H179" t="s">
        <v>33</v>
      </c>
      <c r="I179" t="s">
        <v>33</v>
      </c>
      <c r="J179" t="s">
        <v>33</v>
      </c>
      <c r="K179" t="s">
        <v>33</v>
      </c>
      <c r="L179" t="s">
        <v>33</v>
      </c>
      <c r="M179" t="s">
        <v>33</v>
      </c>
      <c r="N179" t="s">
        <v>34</v>
      </c>
      <c r="O179" t="s">
        <v>1121</v>
      </c>
      <c r="P179" t="s">
        <v>33</v>
      </c>
      <c r="Q179" t="s">
        <v>33</v>
      </c>
      <c r="R179" t="s">
        <v>33</v>
      </c>
      <c r="S179" t="s">
        <v>33</v>
      </c>
      <c r="T179" t="s">
        <v>33</v>
      </c>
      <c r="U179" t="s">
        <v>33</v>
      </c>
      <c r="V179" t="s">
        <v>33</v>
      </c>
      <c r="W179" t="s">
        <v>33</v>
      </c>
      <c r="X179" t="s">
        <v>33</v>
      </c>
      <c r="Y179" t="s">
        <v>33</v>
      </c>
      <c r="Z179" t="s">
        <v>33</v>
      </c>
      <c r="AA179" t="s">
        <v>33</v>
      </c>
      <c r="AB179" t="s">
        <v>33</v>
      </c>
      <c r="AC179" t="s">
        <v>36</v>
      </c>
    </row>
    <row r="180" spans="1:29" x14ac:dyDescent="0.25">
      <c r="A180" t="s">
        <v>1122</v>
      </c>
      <c r="B180" t="s">
        <v>1123</v>
      </c>
      <c r="C180" t="s">
        <v>1124</v>
      </c>
      <c r="D180">
        <v>2021</v>
      </c>
      <c r="E180">
        <v>9</v>
      </c>
      <c r="F180" t="s">
        <v>1125</v>
      </c>
      <c r="G180" t="s">
        <v>33</v>
      </c>
      <c r="H180" t="s">
        <v>33</v>
      </c>
      <c r="I180" t="s">
        <v>33</v>
      </c>
      <c r="J180" t="s">
        <v>33</v>
      </c>
      <c r="K180" t="s">
        <v>33</v>
      </c>
      <c r="L180" t="s">
        <v>33</v>
      </c>
      <c r="M180" t="s">
        <v>33</v>
      </c>
      <c r="N180" t="str">
        <f>VLOOKUP($C180,Sheet2!$C:$U,4,FALSE)</f>
        <v>N/A</v>
      </c>
      <c r="O180" t="str">
        <f>VLOOKUP($C180,Sheet2!$C:$U,5,FALSE)</f>
        <v>NA</v>
      </c>
      <c r="P180" t="str">
        <f>VLOOKUP($C180,Sheet2!$C:$U,6,FALSE)</f>
        <v>NA</v>
      </c>
      <c r="Q180" t="str">
        <f>VLOOKUP($C180,Sheet2!$C:$U,7,FALSE)</f>
        <v>NA</v>
      </c>
      <c r="R180" t="str">
        <f>VLOOKUP($C180,Sheet2!$C:$U,8,FALSE)</f>
        <v>NA</v>
      </c>
      <c r="S180" t="str">
        <f>VLOOKUP($C180,Sheet2!$C:$U,9,FALSE)</f>
        <v>NA</v>
      </c>
      <c r="T180" t="str">
        <f>VLOOKUP($C180,Sheet2!$C:$U,10,FALSE)</f>
        <v>NA</v>
      </c>
      <c r="U180" t="str">
        <f>VLOOKUP($C180,Sheet2!$C:$U,11,FALSE)</f>
        <v>NA</v>
      </c>
      <c r="V180" t="str">
        <f>VLOOKUP($C180,Sheet2!$C:$U,12,FALSE)</f>
        <v>NA</v>
      </c>
      <c r="W180" t="str">
        <f>VLOOKUP($C180,Sheet2!$C:$U,13,FALSE)</f>
        <v>NA</v>
      </c>
      <c r="X180" t="str">
        <f>VLOOKUP($C180,Sheet2!$C:$U,14,FALSE)</f>
        <v>NA</v>
      </c>
      <c r="Y180" t="str">
        <f>VLOOKUP($C180,Sheet2!$C:$U,15,FALSE)</f>
        <v>NA</v>
      </c>
      <c r="Z180" t="str">
        <f>VLOOKUP($C180,Sheet2!$C:$U,16,FALSE)</f>
        <v>NA</v>
      </c>
      <c r="AA180" t="str">
        <f>VLOOKUP($C180,Sheet2!$C:$U,17,FALSE)</f>
        <v>NA</v>
      </c>
      <c r="AB180" t="str">
        <f>VLOOKUP($C180,Sheet2!$C:$U,18,FALSE)</f>
        <v>NA</v>
      </c>
      <c r="AC180" t="s">
        <v>41</v>
      </c>
    </row>
    <row r="181" spans="1:29" x14ac:dyDescent="0.25">
      <c r="A181" t="s">
        <v>1126</v>
      </c>
      <c r="B181" t="s">
        <v>1127</v>
      </c>
      <c r="C181" t="s">
        <v>1128</v>
      </c>
      <c r="D181">
        <v>2021</v>
      </c>
      <c r="E181">
        <v>9</v>
      </c>
      <c r="F181" t="s">
        <v>1129</v>
      </c>
      <c r="G181" t="s">
        <v>33</v>
      </c>
      <c r="H181" t="s">
        <v>33</v>
      </c>
      <c r="I181" t="s">
        <v>33</v>
      </c>
      <c r="J181" t="s">
        <v>33</v>
      </c>
      <c r="K181" t="s">
        <v>33</v>
      </c>
      <c r="L181" t="s">
        <v>33</v>
      </c>
      <c r="M181" t="s">
        <v>33</v>
      </c>
      <c r="N181" t="s">
        <v>34</v>
      </c>
      <c r="O181" t="s">
        <v>1130</v>
      </c>
      <c r="P181" t="s">
        <v>33</v>
      </c>
      <c r="Q181" t="s">
        <v>33</v>
      </c>
      <c r="R181" t="s">
        <v>33</v>
      </c>
      <c r="S181" t="s">
        <v>33</v>
      </c>
      <c r="T181" t="s">
        <v>33</v>
      </c>
      <c r="U181" t="s">
        <v>33</v>
      </c>
      <c r="V181" t="s">
        <v>33</v>
      </c>
      <c r="W181" t="s">
        <v>33</v>
      </c>
      <c r="X181" t="s">
        <v>33</v>
      </c>
      <c r="Y181" t="s">
        <v>33</v>
      </c>
      <c r="Z181" t="s">
        <v>33</v>
      </c>
      <c r="AA181" t="s">
        <v>33</v>
      </c>
      <c r="AB181" t="s">
        <v>33</v>
      </c>
      <c r="AC181" t="s">
        <v>36</v>
      </c>
    </row>
    <row r="182" spans="1:29" x14ac:dyDescent="0.25">
      <c r="A182" t="s">
        <v>1131</v>
      </c>
      <c r="B182" t="s">
        <v>1132</v>
      </c>
      <c r="C182" t="s">
        <v>1133</v>
      </c>
      <c r="D182">
        <v>2021</v>
      </c>
      <c r="E182">
        <v>16</v>
      </c>
      <c r="F182" t="s">
        <v>1134</v>
      </c>
      <c r="G182" t="s">
        <v>33</v>
      </c>
      <c r="H182" t="s">
        <v>33</v>
      </c>
      <c r="I182" t="s">
        <v>33</v>
      </c>
      <c r="J182" t="s">
        <v>33</v>
      </c>
      <c r="K182" t="s">
        <v>33</v>
      </c>
      <c r="L182" t="s">
        <v>33</v>
      </c>
      <c r="M182" t="s">
        <v>33</v>
      </c>
      <c r="N182" t="str">
        <f>VLOOKUP($C182,Sheet2!$C:$U,4,FALSE)</f>
        <v>N/A</v>
      </c>
      <c r="O182" t="str">
        <f>VLOOKUP($C182,Sheet2!$C:$U,5,FALSE)</f>
        <v>NA</v>
      </c>
      <c r="P182" t="str">
        <f>VLOOKUP($C182,Sheet2!$C:$U,6,FALSE)</f>
        <v>NA</v>
      </c>
      <c r="Q182" t="str">
        <f>VLOOKUP($C182,Sheet2!$C:$U,7,FALSE)</f>
        <v>NA</v>
      </c>
      <c r="R182" t="str">
        <f>VLOOKUP($C182,Sheet2!$C:$U,8,FALSE)</f>
        <v>NA</v>
      </c>
      <c r="S182" t="str">
        <f>VLOOKUP($C182,Sheet2!$C:$U,9,FALSE)</f>
        <v>NA</v>
      </c>
      <c r="T182" t="str">
        <f>VLOOKUP($C182,Sheet2!$C:$U,10,FALSE)</f>
        <v>NA</v>
      </c>
      <c r="U182" t="str">
        <f>VLOOKUP($C182,Sheet2!$C:$U,11,FALSE)</f>
        <v>NA</v>
      </c>
      <c r="V182" t="str">
        <f>VLOOKUP($C182,Sheet2!$C:$U,12,FALSE)</f>
        <v>NA</v>
      </c>
      <c r="W182" t="str">
        <f>VLOOKUP($C182,Sheet2!$C:$U,13,FALSE)</f>
        <v>NA</v>
      </c>
      <c r="X182" t="str">
        <f>VLOOKUP($C182,Sheet2!$C:$U,14,FALSE)</f>
        <v>NA</v>
      </c>
      <c r="Y182" t="str">
        <f>VLOOKUP($C182,Sheet2!$C:$U,15,FALSE)</f>
        <v>NA</v>
      </c>
      <c r="Z182" t="str">
        <f>VLOOKUP($C182,Sheet2!$C:$U,16,FALSE)</f>
        <v>NA</v>
      </c>
      <c r="AA182" t="str">
        <f>VLOOKUP($C182,Sheet2!$C:$U,17,FALSE)</f>
        <v>NA</v>
      </c>
      <c r="AB182" t="str">
        <f>VLOOKUP($C182,Sheet2!$C:$U,18,FALSE)</f>
        <v>NA</v>
      </c>
      <c r="AC182" t="s">
        <v>41</v>
      </c>
    </row>
    <row r="183" spans="1:29" x14ac:dyDescent="0.25">
      <c r="A183" t="s">
        <v>1135</v>
      </c>
      <c r="B183" t="s">
        <v>1136</v>
      </c>
      <c r="C183" t="s">
        <v>1137</v>
      </c>
      <c r="D183">
        <v>2022</v>
      </c>
      <c r="E183">
        <v>13</v>
      </c>
      <c r="F183" t="s">
        <v>1138</v>
      </c>
      <c r="G183" t="s">
        <v>33</v>
      </c>
      <c r="H183" t="s">
        <v>33</v>
      </c>
      <c r="I183" t="s">
        <v>33</v>
      </c>
      <c r="J183" t="s">
        <v>33</v>
      </c>
      <c r="K183" t="s">
        <v>33</v>
      </c>
      <c r="L183" t="s">
        <v>33</v>
      </c>
      <c r="M183" t="s">
        <v>33</v>
      </c>
      <c r="N183" t="str">
        <f>VLOOKUP($C183,Sheet2!$C:$U,4,FALSE)</f>
        <v>N/A</v>
      </c>
      <c r="O183" t="str">
        <f>VLOOKUP($C183,Sheet2!$C:$U,5,FALSE)</f>
        <v>NA</v>
      </c>
      <c r="P183" t="str">
        <f>VLOOKUP($C183,Sheet2!$C:$U,6,FALSE)</f>
        <v>NA</v>
      </c>
      <c r="Q183" t="str">
        <f>VLOOKUP($C183,Sheet2!$C:$U,7,FALSE)</f>
        <v>NA</v>
      </c>
      <c r="R183" t="str">
        <f>VLOOKUP($C183,Sheet2!$C:$U,8,FALSE)</f>
        <v>NA</v>
      </c>
      <c r="S183" t="str">
        <f>VLOOKUP($C183,Sheet2!$C:$U,9,FALSE)</f>
        <v>NA</v>
      </c>
      <c r="T183" t="str">
        <f>VLOOKUP($C183,Sheet2!$C:$U,10,FALSE)</f>
        <v>NA</v>
      </c>
      <c r="U183" t="str">
        <f>VLOOKUP($C183,Sheet2!$C:$U,11,FALSE)</f>
        <v>NA</v>
      </c>
      <c r="V183" t="str">
        <f>VLOOKUP($C183,Sheet2!$C:$U,12,FALSE)</f>
        <v>NA</v>
      </c>
      <c r="W183" t="str">
        <f>VLOOKUP($C183,Sheet2!$C:$U,13,FALSE)</f>
        <v>NA</v>
      </c>
      <c r="X183" t="str">
        <f>VLOOKUP($C183,Sheet2!$C:$U,14,FALSE)</f>
        <v>NA</v>
      </c>
      <c r="Y183" t="str">
        <f>VLOOKUP($C183,Sheet2!$C:$U,15,FALSE)</f>
        <v>NA</v>
      </c>
      <c r="Z183" t="str">
        <f>VLOOKUP($C183,Sheet2!$C:$U,16,FALSE)</f>
        <v>NA</v>
      </c>
      <c r="AA183" t="str">
        <f>VLOOKUP($C183,Sheet2!$C:$U,17,FALSE)</f>
        <v>NA</v>
      </c>
      <c r="AB183" t="str">
        <f>VLOOKUP($C183,Sheet2!$C:$U,18,FALSE)</f>
        <v>NA</v>
      </c>
      <c r="AC183" t="s">
        <v>41</v>
      </c>
    </row>
    <row r="184" spans="1:29" x14ac:dyDescent="0.25">
      <c r="A184" t="s">
        <v>1139</v>
      </c>
      <c r="B184" t="s">
        <v>1140</v>
      </c>
      <c r="C184" t="s">
        <v>1141</v>
      </c>
      <c r="D184">
        <v>2020</v>
      </c>
      <c r="E184">
        <v>16</v>
      </c>
      <c r="F184" t="s">
        <v>1142</v>
      </c>
      <c r="G184" t="s">
        <v>33</v>
      </c>
      <c r="H184" t="s">
        <v>33</v>
      </c>
      <c r="I184" t="s">
        <v>33</v>
      </c>
      <c r="J184" t="s">
        <v>33</v>
      </c>
      <c r="K184" t="s">
        <v>33</v>
      </c>
      <c r="L184" t="s">
        <v>33</v>
      </c>
      <c r="M184" t="s">
        <v>33</v>
      </c>
      <c r="N184" t="str">
        <f>VLOOKUP($C184,Sheet2!$C:$U,4,FALSE)</f>
        <v>N/A</v>
      </c>
      <c r="O184" t="str">
        <f>VLOOKUP($C184,Sheet2!$C:$U,5,FALSE)</f>
        <v>NA</v>
      </c>
      <c r="P184" t="str">
        <f>VLOOKUP($C184,Sheet2!$C:$U,6,FALSE)</f>
        <v>NA</v>
      </c>
      <c r="Q184" t="str">
        <f>VLOOKUP($C184,Sheet2!$C:$U,7,FALSE)</f>
        <v>NA</v>
      </c>
      <c r="R184" t="str">
        <f>VLOOKUP($C184,Sheet2!$C:$U,8,FALSE)</f>
        <v>NA</v>
      </c>
      <c r="S184" t="str">
        <f>VLOOKUP($C184,Sheet2!$C:$U,9,FALSE)</f>
        <v>NA</v>
      </c>
      <c r="T184" t="str">
        <f>VLOOKUP($C184,Sheet2!$C:$U,10,FALSE)</f>
        <v>NA</v>
      </c>
      <c r="U184" t="str">
        <f>VLOOKUP($C184,Sheet2!$C:$U,11,FALSE)</f>
        <v>NA</v>
      </c>
      <c r="V184" t="str">
        <f>VLOOKUP($C184,Sheet2!$C:$U,12,FALSE)</f>
        <v>NA</v>
      </c>
      <c r="W184" t="str">
        <f>VLOOKUP($C184,Sheet2!$C:$U,13,FALSE)</f>
        <v>NA</v>
      </c>
      <c r="X184" t="str">
        <f>VLOOKUP($C184,Sheet2!$C:$U,14,FALSE)</f>
        <v>NA</v>
      </c>
      <c r="Y184" t="str">
        <f>VLOOKUP($C184,Sheet2!$C:$U,15,FALSE)</f>
        <v>NA</v>
      </c>
      <c r="Z184" t="str">
        <f>VLOOKUP($C184,Sheet2!$C:$U,16,FALSE)</f>
        <v>NA</v>
      </c>
      <c r="AA184" t="str">
        <f>VLOOKUP($C184,Sheet2!$C:$U,17,FALSE)</f>
        <v>NA</v>
      </c>
      <c r="AB184" t="str">
        <f>VLOOKUP($C184,Sheet2!$C:$U,18,FALSE)</f>
        <v>NA</v>
      </c>
      <c r="AC184" t="s">
        <v>41</v>
      </c>
    </row>
    <row r="185" spans="1:29" x14ac:dyDescent="0.25">
      <c r="A185" t="s">
        <v>1143</v>
      </c>
      <c r="B185" t="s">
        <v>1144</v>
      </c>
      <c r="C185" t="s">
        <v>1145</v>
      </c>
      <c r="D185">
        <v>2020</v>
      </c>
      <c r="E185">
        <v>16</v>
      </c>
      <c r="F185" t="s">
        <v>1146</v>
      </c>
      <c r="G185" t="s">
        <v>33</v>
      </c>
      <c r="H185" t="s">
        <v>33</v>
      </c>
      <c r="I185" t="s">
        <v>33</v>
      </c>
      <c r="J185" t="s">
        <v>33</v>
      </c>
      <c r="K185" t="s">
        <v>33</v>
      </c>
      <c r="L185" t="s">
        <v>33</v>
      </c>
      <c r="M185" t="s">
        <v>33</v>
      </c>
      <c r="N185" t="s">
        <v>1147</v>
      </c>
      <c r="O185" t="s">
        <v>1148</v>
      </c>
      <c r="Q185" t="s">
        <v>170</v>
      </c>
      <c r="R185" t="s">
        <v>33</v>
      </c>
      <c r="S185" t="s">
        <v>1149</v>
      </c>
      <c r="T185" t="s">
        <v>348</v>
      </c>
      <c r="U185" t="s">
        <v>79</v>
      </c>
      <c r="V185" t="s">
        <v>79</v>
      </c>
      <c r="W185" t="s">
        <v>81</v>
      </c>
      <c r="X185" t="s">
        <v>79</v>
      </c>
      <c r="Y185" t="s">
        <v>33</v>
      </c>
      <c r="Z185" t="s">
        <v>295</v>
      </c>
      <c r="AA185" t="s">
        <v>79</v>
      </c>
      <c r="AB185" t="s">
        <v>33</v>
      </c>
      <c r="AC185" t="s">
        <v>36</v>
      </c>
    </row>
    <row r="186" spans="1:29" x14ac:dyDescent="0.25">
      <c r="A186" t="s">
        <v>1150</v>
      </c>
      <c r="B186" t="s">
        <v>1151</v>
      </c>
      <c r="C186" t="s">
        <v>1152</v>
      </c>
      <c r="D186">
        <v>2020</v>
      </c>
      <c r="E186">
        <v>28</v>
      </c>
      <c r="F186" t="s">
        <v>1153</v>
      </c>
      <c r="G186" t="s">
        <v>33</v>
      </c>
      <c r="H186" t="s">
        <v>33</v>
      </c>
      <c r="I186" t="s">
        <v>33</v>
      </c>
      <c r="J186" t="s">
        <v>33</v>
      </c>
      <c r="K186" t="s">
        <v>33</v>
      </c>
      <c r="L186" t="s">
        <v>33</v>
      </c>
      <c r="M186" t="s">
        <v>33</v>
      </c>
      <c r="N186" t="str">
        <f>VLOOKUP($C186,Sheet2!$C:$U,4,FALSE)</f>
        <v>N/A</v>
      </c>
      <c r="O186" t="str">
        <f>VLOOKUP($C186,Sheet2!$C:$U,5,FALSE)</f>
        <v>NA</v>
      </c>
      <c r="P186" t="str">
        <f>VLOOKUP($C186,Sheet2!$C:$U,6,FALSE)</f>
        <v>NA</v>
      </c>
      <c r="Q186" t="str">
        <f>VLOOKUP($C186,Sheet2!$C:$U,7,FALSE)</f>
        <v>NA</v>
      </c>
      <c r="R186" t="str">
        <f>VLOOKUP($C186,Sheet2!$C:$U,8,FALSE)</f>
        <v>NA</v>
      </c>
      <c r="S186" t="str">
        <f>VLOOKUP($C186,Sheet2!$C:$U,9,FALSE)</f>
        <v>NA</v>
      </c>
      <c r="T186" t="str">
        <f>VLOOKUP($C186,Sheet2!$C:$U,10,FALSE)</f>
        <v>NA</v>
      </c>
      <c r="U186" t="str">
        <f>VLOOKUP($C186,Sheet2!$C:$U,11,FALSE)</f>
        <v>NA</v>
      </c>
      <c r="V186" t="str">
        <f>VLOOKUP($C186,Sheet2!$C:$U,12,FALSE)</f>
        <v>NA</v>
      </c>
      <c r="W186" t="str">
        <f>VLOOKUP($C186,Sheet2!$C:$U,13,FALSE)</f>
        <v>NA</v>
      </c>
      <c r="X186" t="str">
        <f>VLOOKUP($C186,Sheet2!$C:$U,14,FALSE)</f>
        <v>NA</v>
      </c>
      <c r="Y186" t="str">
        <f>VLOOKUP($C186,Sheet2!$C:$U,15,FALSE)</f>
        <v>NA</v>
      </c>
      <c r="Z186" t="str">
        <f>VLOOKUP($C186,Sheet2!$C:$U,16,FALSE)</f>
        <v>NA</v>
      </c>
      <c r="AA186" t="str">
        <f>VLOOKUP($C186,Sheet2!$C:$U,17,FALSE)</f>
        <v>NA</v>
      </c>
      <c r="AB186" t="str">
        <f>VLOOKUP($C186,Sheet2!$C:$U,18,FALSE)</f>
        <v>NA</v>
      </c>
      <c r="AC186" t="s">
        <v>41</v>
      </c>
    </row>
    <row r="187" spans="1:29" x14ac:dyDescent="0.25">
      <c r="A187" t="s">
        <v>1154</v>
      </c>
      <c r="B187" t="s">
        <v>1155</v>
      </c>
      <c r="C187" t="s">
        <v>1156</v>
      </c>
      <c r="D187">
        <v>2020</v>
      </c>
      <c r="E187">
        <v>16</v>
      </c>
      <c r="F187" t="s">
        <v>1157</v>
      </c>
      <c r="G187" t="s">
        <v>33</v>
      </c>
      <c r="H187" t="s">
        <v>33</v>
      </c>
      <c r="I187" t="s">
        <v>33</v>
      </c>
      <c r="J187" t="s">
        <v>33</v>
      </c>
      <c r="K187" t="s">
        <v>33</v>
      </c>
      <c r="L187" t="s">
        <v>33</v>
      </c>
      <c r="M187" t="s">
        <v>33</v>
      </c>
      <c r="N187" t="s">
        <v>34</v>
      </c>
      <c r="O187" t="str">
        <f>VLOOKUP($C187,Sheet2!$C:$U,5,FALSE)</f>
        <v>NA</v>
      </c>
      <c r="P187" t="str">
        <f>VLOOKUP($C187,Sheet2!$C:$U,6,FALSE)</f>
        <v>NA</v>
      </c>
      <c r="Q187" t="str">
        <f>VLOOKUP($C187,Sheet2!$C:$U,7,FALSE)</f>
        <v>NA</v>
      </c>
      <c r="R187" t="str">
        <f>VLOOKUP($C187,Sheet2!$C:$U,8,FALSE)</f>
        <v>NA</v>
      </c>
      <c r="S187" t="str">
        <f>VLOOKUP($C187,Sheet2!$C:$U,9,FALSE)</f>
        <v>NA</v>
      </c>
      <c r="T187" t="str">
        <f>VLOOKUP($C187,Sheet2!$C:$U,10,FALSE)</f>
        <v>NA</v>
      </c>
      <c r="U187" t="str">
        <f>VLOOKUP($C187,Sheet2!$C:$U,11,FALSE)</f>
        <v>NA</v>
      </c>
      <c r="V187" t="str">
        <f>VLOOKUP($C187,Sheet2!$C:$U,12,FALSE)</f>
        <v>NA</v>
      </c>
      <c r="W187" t="str">
        <f>VLOOKUP($C187,Sheet2!$C:$U,13,FALSE)</f>
        <v>NA</v>
      </c>
      <c r="X187" t="str">
        <f>VLOOKUP($C187,Sheet2!$C:$U,14,FALSE)</f>
        <v>NA</v>
      </c>
      <c r="Y187" t="str">
        <f>VLOOKUP($C187,Sheet2!$C:$U,15,FALSE)</f>
        <v>NA</v>
      </c>
      <c r="Z187" t="str">
        <f>VLOOKUP($C187,Sheet2!$C:$U,16,FALSE)</f>
        <v>NA</v>
      </c>
      <c r="AA187" t="str">
        <f>VLOOKUP($C187,Sheet2!$C:$U,17,FALSE)</f>
        <v>NA</v>
      </c>
      <c r="AB187" t="str">
        <f>VLOOKUP($C187,Sheet2!$C:$U,18,FALSE)</f>
        <v>NA</v>
      </c>
      <c r="AC187" t="s">
        <v>41</v>
      </c>
    </row>
    <row r="188" spans="1:29" x14ac:dyDescent="0.25">
      <c r="A188" t="s">
        <v>1158</v>
      </c>
      <c r="B188" t="s">
        <v>1159</v>
      </c>
      <c r="C188" t="s">
        <v>1160</v>
      </c>
      <c r="D188">
        <v>2020</v>
      </c>
      <c r="E188">
        <v>57</v>
      </c>
      <c r="F188" t="s">
        <v>1161</v>
      </c>
      <c r="G188" t="s">
        <v>33</v>
      </c>
      <c r="H188" t="s">
        <v>33</v>
      </c>
      <c r="I188" t="s">
        <v>33</v>
      </c>
      <c r="J188" t="s">
        <v>33</v>
      </c>
      <c r="K188" t="s">
        <v>33</v>
      </c>
      <c r="L188" t="s">
        <v>33</v>
      </c>
      <c r="M188" t="s">
        <v>33</v>
      </c>
      <c r="N188" t="str">
        <f>VLOOKUP($C188,Sheet2!$C:$U,4,FALSE)</f>
        <v>N/A</v>
      </c>
      <c r="O188" t="str">
        <f>VLOOKUP($C188,Sheet2!$C:$U,5,FALSE)</f>
        <v>NA</v>
      </c>
      <c r="P188" t="str">
        <f>VLOOKUP($C188,Sheet2!$C:$U,6,FALSE)</f>
        <v>NA</v>
      </c>
      <c r="Q188" t="str">
        <f>VLOOKUP($C188,Sheet2!$C:$U,7,FALSE)</f>
        <v>NA</v>
      </c>
      <c r="R188" t="str">
        <f>VLOOKUP($C188,Sheet2!$C:$U,8,FALSE)</f>
        <v>NA</v>
      </c>
      <c r="S188" t="str">
        <f>VLOOKUP($C188,Sheet2!$C:$U,9,FALSE)</f>
        <v>NA</v>
      </c>
      <c r="T188" t="str">
        <f>VLOOKUP($C188,Sheet2!$C:$U,10,FALSE)</f>
        <v>NA</v>
      </c>
      <c r="U188" t="str">
        <f>VLOOKUP($C188,Sheet2!$C:$U,11,FALSE)</f>
        <v>NA</v>
      </c>
      <c r="V188" t="str">
        <f>VLOOKUP($C188,Sheet2!$C:$U,12,FALSE)</f>
        <v>NA</v>
      </c>
      <c r="W188" t="str">
        <f>VLOOKUP($C188,Sheet2!$C:$U,13,FALSE)</f>
        <v>NA</v>
      </c>
      <c r="X188" t="str">
        <f>VLOOKUP($C188,Sheet2!$C:$U,14,FALSE)</f>
        <v>NA</v>
      </c>
      <c r="Y188" t="str">
        <f>VLOOKUP($C188,Sheet2!$C:$U,15,FALSE)</f>
        <v>NA</v>
      </c>
      <c r="Z188" t="str">
        <f>VLOOKUP($C188,Sheet2!$C:$U,16,FALSE)</f>
        <v>NA</v>
      </c>
      <c r="AA188" t="str">
        <f>VLOOKUP($C188,Sheet2!$C:$U,17,FALSE)</f>
        <v>NA</v>
      </c>
      <c r="AB188" t="str">
        <f>VLOOKUP($C188,Sheet2!$C:$U,18,FALSE)</f>
        <v>NA</v>
      </c>
      <c r="AC188" t="s">
        <v>41</v>
      </c>
    </row>
    <row r="189" spans="1:29" x14ac:dyDescent="0.25">
      <c r="A189" t="s">
        <v>1162</v>
      </c>
      <c r="B189" t="s">
        <v>1163</v>
      </c>
      <c r="C189" t="s">
        <v>1164</v>
      </c>
      <c r="D189">
        <v>2020</v>
      </c>
      <c r="E189">
        <v>13</v>
      </c>
      <c r="F189" t="s">
        <v>1165</v>
      </c>
      <c r="G189" t="s">
        <v>33</v>
      </c>
      <c r="H189" t="s">
        <v>33</v>
      </c>
      <c r="I189" t="s">
        <v>33</v>
      </c>
      <c r="J189" t="s">
        <v>33</v>
      </c>
      <c r="K189" t="s">
        <v>33</v>
      </c>
      <c r="L189" t="s">
        <v>33</v>
      </c>
      <c r="M189" t="s">
        <v>33</v>
      </c>
      <c r="N189" t="str">
        <f>VLOOKUP($C189,Sheet2!$C:$U,4,FALSE)</f>
        <v>Global Exposure of older adults to heatwaves</v>
      </c>
      <c r="O189" t="str">
        <f>VLOOKUP($C189,Sheet2!$C:$U,5,FALSE)</f>
        <v>. In China and India, heatwave exposure increased by an average of 508 million person-days per year in the last decade. Mapping of changes per country highlighted significant exposure increases, particularly in the Middle East and in South East Asia. Major disparities were found between the heatwave exposures, country income group, and country health system capacity, thus highlighting the significant inequalities in global warming impacts and response capacities with respect to health across countries.</v>
      </c>
      <c r="P189" t="str">
        <f>VLOOKUP($C189,Sheet2!$C:$U,6,FALSE)</f>
        <v>NA</v>
      </c>
      <c r="Q189" t="s">
        <v>170</v>
      </c>
      <c r="R189" t="str">
        <f>VLOOKUP($C189,Sheet2!$C:$U,8,FALSE)</f>
        <v>heatwaves</v>
      </c>
      <c r="S189" t="str">
        <f>VLOOKUP($C189,Sheet2!$C:$U,9,FALSE)</f>
        <v>Exposure</v>
      </c>
      <c r="T189" t="str">
        <f>VLOOKUP($C189,Sheet2!$C:$U,10,FALSE)</f>
        <v>Exposure</v>
      </c>
      <c r="U189" t="str">
        <f>VLOOKUP($C189,Sheet2!$C:$U,11,FALSE)</f>
        <v>No</v>
      </c>
      <c r="V189" t="str">
        <f>VLOOKUP($C189,Sheet2!$C:$U,12,FALSE)</f>
        <v>No</v>
      </c>
      <c r="W189" t="str">
        <f>VLOOKUP($C189,Sheet2!$C:$U,13,FALSE)</f>
        <v>No</v>
      </c>
      <c r="X189" t="str">
        <f>VLOOKUP($C189,Sheet2!$C:$U,14,FALSE)</f>
        <v>No</v>
      </c>
      <c r="Y189" t="str">
        <f>VLOOKUP($C189,Sheet2!$C:$U,15,FALSE)</f>
        <v>1980 - 2018</v>
      </c>
      <c r="Z189" t="str">
        <f>VLOOKUP($C189,Sheet2!$C:$U,16,FALSE)</f>
        <v>Global</v>
      </c>
      <c r="AA189" t="str">
        <f>VLOOKUP($C189,Sheet2!$C:$U,17,FALSE)</f>
        <v>No</v>
      </c>
      <c r="AB189" t="str">
        <f>VLOOKUP($C189,Sheet2!$C:$U,18,FALSE)</f>
        <v>NA</v>
      </c>
      <c r="AC189" t="s">
        <v>41</v>
      </c>
    </row>
    <row r="190" spans="1:29" x14ac:dyDescent="0.25">
      <c r="A190" t="s">
        <v>1166</v>
      </c>
      <c r="B190" t="s">
        <v>1167</v>
      </c>
      <c r="C190" t="s">
        <v>1168</v>
      </c>
      <c r="D190">
        <v>2020</v>
      </c>
      <c r="E190">
        <v>27</v>
      </c>
      <c r="F190" t="s">
        <v>1169</v>
      </c>
      <c r="G190" t="s">
        <v>33</v>
      </c>
      <c r="H190" t="s">
        <v>33</v>
      </c>
      <c r="I190" t="s">
        <v>33</v>
      </c>
      <c r="J190" t="s">
        <v>33</v>
      </c>
      <c r="K190" t="s">
        <v>33</v>
      </c>
      <c r="L190" t="s">
        <v>33</v>
      </c>
      <c r="M190" t="s">
        <v>33</v>
      </c>
      <c r="N190" t="s">
        <v>34</v>
      </c>
      <c r="O190" t="s">
        <v>1170</v>
      </c>
      <c r="P190" t="s">
        <v>33</v>
      </c>
      <c r="Q190" t="s">
        <v>33</v>
      </c>
      <c r="R190" t="s">
        <v>33</v>
      </c>
      <c r="S190" t="s">
        <v>33</v>
      </c>
      <c r="T190" t="s">
        <v>33</v>
      </c>
      <c r="U190" t="s">
        <v>33</v>
      </c>
      <c r="V190" t="s">
        <v>33</v>
      </c>
      <c r="W190" t="s">
        <v>33</v>
      </c>
      <c r="X190" t="s">
        <v>33</v>
      </c>
      <c r="Y190" t="s">
        <v>33</v>
      </c>
      <c r="Z190" t="s">
        <v>33</v>
      </c>
      <c r="AA190" t="s">
        <v>33</v>
      </c>
      <c r="AB190" t="s">
        <v>33</v>
      </c>
      <c r="AC190" t="s">
        <v>36</v>
      </c>
    </row>
    <row r="191" spans="1:29" x14ac:dyDescent="0.25">
      <c r="A191" t="s">
        <v>1171</v>
      </c>
      <c r="B191" t="s">
        <v>1172</v>
      </c>
      <c r="C191" t="s">
        <v>1173</v>
      </c>
      <c r="D191">
        <v>2020</v>
      </c>
      <c r="E191">
        <v>17</v>
      </c>
      <c r="F191" t="s">
        <v>1174</v>
      </c>
      <c r="G191" t="s">
        <v>126</v>
      </c>
      <c r="H191" t="s">
        <v>41</v>
      </c>
      <c r="I191" t="s">
        <v>1175</v>
      </c>
      <c r="J191" t="s">
        <v>1172</v>
      </c>
      <c r="K191" t="s">
        <v>1176</v>
      </c>
      <c r="L191">
        <v>7</v>
      </c>
      <c r="M191">
        <v>7</v>
      </c>
      <c r="N191" t="s">
        <v>34</v>
      </c>
      <c r="O191" t="s">
        <v>33</v>
      </c>
      <c r="P191" t="s">
        <v>33</v>
      </c>
      <c r="Q191" t="s">
        <v>33</v>
      </c>
      <c r="R191" t="s">
        <v>33</v>
      </c>
      <c r="S191" t="s">
        <v>33</v>
      </c>
      <c r="T191" t="s">
        <v>33</v>
      </c>
      <c r="U191" t="s">
        <v>33</v>
      </c>
      <c r="V191" t="s">
        <v>33</v>
      </c>
      <c r="W191" t="s">
        <v>33</v>
      </c>
      <c r="X191" t="s">
        <v>33</v>
      </c>
      <c r="Y191" t="s">
        <v>33</v>
      </c>
      <c r="Z191" t="s">
        <v>33</v>
      </c>
      <c r="AA191" t="s">
        <v>33</v>
      </c>
      <c r="AB191">
        <v>1</v>
      </c>
      <c r="AC191" t="s">
        <v>36</v>
      </c>
    </row>
    <row r="192" spans="1:29" x14ac:dyDescent="0.25">
      <c r="A192" t="s">
        <v>1177</v>
      </c>
      <c r="B192" t="s">
        <v>1178</v>
      </c>
      <c r="C192" t="s">
        <v>1179</v>
      </c>
      <c r="D192">
        <v>2020</v>
      </c>
      <c r="E192">
        <v>23</v>
      </c>
      <c r="F192" t="s">
        <v>1180</v>
      </c>
      <c r="G192" t="s">
        <v>33</v>
      </c>
      <c r="H192" t="s">
        <v>33</v>
      </c>
      <c r="I192" t="s">
        <v>33</v>
      </c>
      <c r="J192" t="s">
        <v>33</v>
      </c>
      <c r="K192" t="s">
        <v>33</v>
      </c>
      <c r="L192" t="s">
        <v>33</v>
      </c>
      <c r="M192" t="s">
        <v>33</v>
      </c>
      <c r="N192" t="str">
        <f>VLOOKUP($C192,Sheet2!$C:$U,4,FALSE)</f>
        <v>Title has a perfect summary</v>
      </c>
      <c r="O192" t="str">
        <f>VLOOKUP($C192,Sheet2!$C:$U,5,FALSE)</f>
        <v>In all groups, relative risks (RRs) of cardiovascular hospitalisations associated with high temperatures (heat effects) increased, but cold effects showed a decreasing trend from 1995 to 2016. The increasing magnitude of heat effects was larger (p = 0.002) in men than in women and larger (p &lt; 0.001) in people aged ≤69 years than in those aged ≥70 years</v>
      </c>
      <c r="P192" t="str">
        <f>VLOOKUP($C192,Sheet2!$C:$U,6,FALSE)</f>
        <v>NA</v>
      </c>
      <c r="Q192" t="s">
        <v>170</v>
      </c>
      <c r="R192" t="str">
        <f>VLOOKUP($C192,Sheet2!$C:$U,8,FALSE)</f>
        <v>ambient temperature</v>
      </c>
      <c r="S192" t="str">
        <f>VLOOKUP($C192,Sheet2!$C:$U,9,FALSE)</f>
        <v>VESA</v>
      </c>
      <c r="T192" t="str">
        <f>VLOOKUP($C192,Sheet2!$C:$U,10,FALSE)</f>
        <v>hospital admissions</v>
      </c>
      <c r="U192" t="str">
        <f>VLOOKUP($C192,Sheet2!$C:$U,11,FALSE)</f>
        <v>Yes</v>
      </c>
      <c r="V192" t="str">
        <f>VLOOKUP($C192,Sheet2!$C:$U,12,FALSE)</f>
        <v>Yes</v>
      </c>
      <c r="W192" t="str">
        <f>VLOOKUP($C192,Sheet2!$C:$U,13,FALSE)</f>
        <v>No</v>
      </c>
      <c r="X192" t="str">
        <f>VLOOKUP($C192,Sheet2!$C:$U,14,FALSE)</f>
        <v>No</v>
      </c>
      <c r="Y192" t="str">
        <f>VLOOKUP($C192,Sheet2!$C:$U,15,FALSE)</f>
        <v>1995 - 2016</v>
      </c>
      <c r="Z192" t="str">
        <f>VLOOKUP($C192,Sheet2!$C:$U,16,FALSE)</f>
        <v>Australia</v>
      </c>
      <c r="AA192" t="str">
        <f>VLOOKUP($C192,Sheet2!$C:$U,17,FALSE)</f>
        <v>No</v>
      </c>
      <c r="AB192" t="str">
        <f>VLOOKUP($C192,Sheet2!$C:$U,18,FALSE)</f>
        <v>NA</v>
      </c>
      <c r="AC192" t="s">
        <v>41</v>
      </c>
    </row>
    <row r="193" spans="1:29" x14ac:dyDescent="0.25">
      <c r="A193" t="s">
        <v>1181</v>
      </c>
      <c r="B193" t="s">
        <v>1182</v>
      </c>
      <c r="C193" t="s">
        <v>1183</v>
      </c>
      <c r="D193">
        <v>2021</v>
      </c>
      <c r="E193">
        <v>9</v>
      </c>
      <c r="F193" t="s">
        <v>1184</v>
      </c>
      <c r="G193" t="s">
        <v>33</v>
      </c>
      <c r="H193" t="s">
        <v>33</v>
      </c>
      <c r="I193" t="s">
        <v>33</v>
      </c>
      <c r="J193" t="s">
        <v>33</v>
      </c>
      <c r="K193" t="s">
        <v>33</v>
      </c>
      <c r="L193" t="s">
        <v>33</v>
      </c>
      <c r="M193" t="s">
        <v>33</v>
      </c>
      <c r="N193" t="s">
        <v>34</v>
      </c>
      <c r="O193" t="s">
        <v>1185</v>
      </c>
      <c r="P193" t="s">
        <v>33</v>
      </c>
      <c r="Q193" t="s">
        <v>33</v>
      </c>
      <c r="R193" t="s">
        <v>33</v>
      </c>
      <c r="S193" t="s">
        <v>33</v>
      </c>
      <c r="T193" t="s">
        <v>33</v>
      </c>
      <c r="U193" t="s">
        <v>33</v>
      </c>
      <c r="V193" t="s">
        <v>33</v>
      </c>
      <c r="W193" t="s">
        <v>33</v>
      </c>
      <c r="X193" t="s">
        <v>33</v>
      </c>
      <c r="Y193" t="s">
        <v>33</v>
      </c>
      <c r="Z193" t="s">
        <v>33</v>
      </c>
      <c r="AA193" t="s">
        <v>33</v>
      </c>
      <c r="AB193" t="s">
        <v>33</v>
      </c>
      <c r="AC193" t="s">
        <v>36</v>
      </c>
    </row>
    <row r="194" spans="1:29" x14ac:dyDescent="0.25">
      <c r="A194" t="s">
        <v>1186</v>
      </c>
      <c r="B194" t="s">
        <v>1187</v>
      </c>
      <c r="C194" t="s">
        <v>1188</v>
      </c>
      <c r="D194">
        <v>2020</v>
      </c>
      <c r="E194">
        <v>14</v>
      </c>
      <c r="F194" t="s">
        <v>1189</v>
      </c>
      <c r="G194" t="s">
        <v>33</v>
      </c>
      <c r="H194" t="s">
        <v>33</v>
      </c>
      <c r="I194" t="s">
        <v>33</v>
      </c>
      <c r="J194" t="s">
        <v>33</v>
      </c>
      <c r="K194" t="s">
        <v>33</v>
      </c>
      <c r="L194" t="s">
        <v>33</v>
      </c>
      <c r="M194" t="s">
        <v>33</v>
      </c>
      <c r="N194" t="str">
        <f>VLOOKUP($C194,Sheet2!$C:$U,4,FALSE)</f>
        <v>N/A</v>
      </c>
      <c r="O194" t="str">
        <f>VLOOKUP($C194,Sheet2!$C:$U,5,FALSE)</f>
        <v>NA</v>
      </c>
      <c r="P194" t="str">
        <f>VLOOKUP($C194,Sheet2!$C:$U,6,FALSE)</f>
        <v>NA</v>
      </c>
      <c r="Q194" t="str">
        <f>VLOOKUP($C194,Sheet2!$C:$U,7,FALSE)</f>
        <v>NA</v>
      </c>
      <c r="R194" t="str">
        <f>VLOOKUP($C194,Sheet2!$C:$U,8,FALSE)</f>
        <v>NA</v>
      </c>
      <c r="S194" t="str">
        <f>VLOOKUP($C194,Sheet2!$C:$U,9,FALSE)</f>
        <v>NA</v>
      </c>
      <c r="T194" t="str">
        <f>VLOOKUP($C194,Sheet2!$C:$U,10,FALSE)</f>
        <v>NA</v>
      </c>
      <c r="U194" t="str">
        <f>VLOOKUP($C194,Sheet2!$C:$U,11,FALSE)</f>
        <v>NA</v>
      </c>
      <c r="V194" t="str">
        <f>VLOOKUP($C194,Sheet2!$C:$U,12,FALSE)</f>
        <v>NA</v>
      </c>
      <c r="W194" t="str">
        <f>VLOOKUP($C194,Sheet2!$C:$U,13,FALSE)</f>
        <v>NA</v>
      </c>
      <c r="X194" t="str">
        <f>VLOOKUP($C194,Sheet2!$C:$U,14,FALSE)</f>
        <v>NA</v>
      </c>
      <c r="Y194" t="str">
        <f>VLOOKUP($C194,Sheet2!$C:$U,15,FALSE)</f>
        <v>NA</v>
      </c>
      <c r="Z194" t="str">
        <f>VLOOKUP($C194,Sheet2!$C:$U,16,FALSE)</f>
        <v>NA</v>
      </c>
      <c r="AA194" t="str">
        <f>VLOOKUP($C194,Sheet2!$C:$U,17,FALSE)</f>
        <v>NA</v>
      </c>
      <c r="AB194" t="str">
        <f>VLOOKUP($C194,Sheet2!$C:$U,18,FALSE)</f>
        <v>NA</v>
      </c>
      <c r="AC194" t="s">
        <v>41</v>
      </c>
    </row>
    <row r="195" spans="1:29" x14ac:dyDescent="0.25">
      <c r="A195" t="s">
        <v>1190</v>
      </c>
      <c r="B195" t="s">
        <v>1191</v>
      </c>
      <c r="C195" t="s">
        <v>1192</v>
      </c>
      <c r="D195">
        <v>2020</v>
      </c>
      <c r="E195">
        <v>14</v>
      </c>
      <c r="F195" t="s">
        <v>1193</v>
      </c>
      <c r="G195" t="s">
        <v>33</v>
      </c>
      <c r="H195" t="s">
        <v>33</v>
      </c>
      <c r="I195" t="s">
        <v>33</v>
      </c>
      <c r="J195" t="s">
        <v>33</v>
      </c>
      <c r="K195" t="s">
        <v>33</v>
      </c>
      <c r="L195" t="s">
        <v>33</v>
      </c>
      <c r="M195" t="s">
        <v>33</v>
      </c>
      <c r="N195" t="s">
        <v>34</v>
      </c>
      <c r="O195" t="s">
        <v>1194</v>
      </c>
      <c r="P195" t="s">
        <v>33</v>
      </c>
      <c r="Q195" t="s">
        <v>33</v>
      </c>
      <c r="R195" t="s">
        <v>33</v>
      </c>
      <c r="S195" t="s">
        <v>33</v>
      </c>
      <c r="T195" t="s">
        <v>33</v>
      </c>
      <c r="U195" t="s">
        <v>33</v>
      </c>
      <c r="V195" t="s">
        <v>33</v>
      </c>
      <c r="W195" t="s">
        <v>33</v>
      </c>
      <c r="X195" t="s">
        <v>33</v>
      </c>
      <c r="Y195" t="s">
        <v>33</v>
      </c>
      <c r="Z195" t="s">
        <v>33</v>
      </c>
      <c r="AA195" t="s">
        <v>33</v>
      </c>
      <c r="AB195" t="s">
        <v>33</v>
      </c>
      <c r="AC195" t="s">
        <v>36</v>
      </c>
    </row>
    <row r="196" spans="1:29" x14ac:dyDescent="0.25">
      <c r="A196" t="s">
        <v>1195</v>
      </c>
      <c r="B196" t="s">
        <v>1196</v>
      </c>
      <c r="C196" t="s">
        <v>1197</v>
      </c>
      <c r="D196">
        <v>2020</v>
      </c>
      <c r="E196">
        <v>32</v>
      </c>
      <c r="F196" t="s">
        <v>1198</v>
      </c>
      <c r="G196" t="s">
        <v>126</v>
      </c>
      <c r="H196" t="s">
        <v>41</v>
      </c>
      <c r="I196" t="s">
        <v>1199</v>
      </c>
      <c r="J196" t="s">
        <v>1196</v>
      </c>
      <c r="K196" t="s">
        <v>1200</v>
      </c>
      <c r="L196">
        <v>4</v>
      </c>
      <c r="M196">
        <v>4</v>
      </c>
      <c r="N196" t="s">
        <v>34</v>
      </c>
      <c r="O196" t="s">
        <v>33</v>
      </c>
      <c r="P196" t="s">
        <v>33</v>
      </c>
      <c r="Q196" t="s">
        <v>33</v>
      </c>
      <c r="R196" t="s">
        <v>33</v>
      </c>
      <c r="S196" t="s">
        <v>33</v>
      </c>
      <c r="T196" t="s">
        <v>33</v>
      </c>
      <c r="U196" t="s">
        <v>33</v>
      </c>
      <c r="V196" t="s">
        <v>33</v>
      </c>
      <c r="W196" t="s">
        <v>33</v>
      </c>
      <c r="X196" t="s">
        <v>33</v>
      </c>
      <c r="Y196" t="s">
        <v>33</v>
      </c>
      <c r="Z196" t="s">
        <v>33</v>
      </c>
      <c r="AA196" t="s">
        <v>33</v>
      </c>
      <c r="AB196">
        <v>0</v>
      </c>
      <c r="AC196" t="s">
        <v>41</v>
      </c>
    </row>
    <row r="197" spans="1:29" x14ac:dyDescent="0.25">
      <c r="A197" t="s">
        <v>1201</v>
      </c>
      <c r="B197" t="s">
        <v>1202</v>
      </c>
      <c r="C197" t="s">
        <v>1203</v>
      </c>
      <c r="D197">
        <v>2020</v>
      </c>
      <c r="E197">
        <v>13</v>
      </c>
      <c r="F197" t="s">
        <v>1204</v>
      </c>
      <c r="G197" t="s">
        <v>33</v>
      </c>
      <c r="H197" t="s">
        <v>33</v>
      </c>
      <c r="I197" t="s">
        <v>33</v>
      </c>
      <c r="J197" t="s">
        <v>33</v>
      </c>
      <c r="K197" t="s">
        <v>33</v>
      </c>
      <c r="L197" t="s">
        <v>33</v>
      </c>
      <c r="M197" t="s">
        <v>33</v>
      </c>
      <c r="N197" t="str">
        <f>VLOOKUP($C197,Sheet2!$C:$U,4,FALSE)</f>
        <v>N/A</v>
      </c>
      <c r="O197" t="str">
        <f>VLOOKUP($C197,Sheet2!$C:$U,5,FALSE)</f>
        <v>NA</v>
      </c>
      <c r="P197" t="str">
        <f>VLOOKUP($C197,Sheet2!$C:$U,6,FALSE)</f>
        <v>NA</v>
      </c>
      <c r="Q197" t="str">
        <f>VLOOKUP($C197,Sheet2!$C:$U,7,FALSE)</f>
        <v>NA</v>
      </c>
      <c r="R197" t="str">
        <f>VLOOKUP($C197,Sheet2!$C:$U,8,FALSE)</f>
        <v>NA</v>
      </c>
      <c r="S197" t="str">
        <f>VLOOKUP($C197,Sheet2!$C:$U,9,FALSE)</f>
        <v>NA</v>
      </c>
      <c r="T197" t="str">
        <f>VLOOKUP($C197,Sheet2!$C:$U,10,FALSE)</f>
        <v>NA</v>
      </c>
      <c r="U197" t="str">
        <f>VLOOKUP($C197,Sheet2!$C:$U,11,FALSE)</f>
        <v>NA</v>
      </c>
      <c r="V197" t="str">
        <f>VLOOKUP($C197,Sheet2!$C:$U,12,FALSE)</f>
        <v>NA</v>
      </c>
      <c r="W197" t="str">
        <f>VLOOKUP($C197,Sheet2!$C:$U,13,FALSE)</f>
        <v>NA</v>
      </c>
      <c r="X197" t="str">
        <f>VLOOKUP($C197,Sheet2!$C:$U,14,FALSE)</f>
        <v>NA</v>
      </c>
      <c r="Y197" t="str">
        <f>VLOOKUP($C197,Sheet2!$C:$U,15,FALSE)</f>
        <v>NA</v>
      </c>
      <c r="Z197" t="str">
        <f>VLOOKUP($C197,Sheet2!$C:$U,16,FALSE)</f>
        <v>NA</v>
      </c>
      <c r="AA197" t="str">
        <f>VLOOKUP($C197,Sheet2!$C:$U,17,FALSE)</f>
        <v>NA</v>
      </c>
      <c r="AB197" t="str">
        <f>VLOOKUP($C197,Sheet2!$C:$U,18,FALSE)</f>
        <v>NA</v>
      </c>
      <c r="AC197" t="s">
        <v>41</v>
      </c>
    </row>
    <row r="198" spans="1:29" x14ac:dyDescent="0.25">
      <c r="A198" t="s">
        <v>1205</v>
      </c>
      <c r="B198" t="s">
        <v>1206</v>
      </c>
      <c r="C198" t="s">
        <v>1207</v>
      </c>
      <c r="D198">
        <v>2020</v>
      </c>
      <c r="E198">
        <v>24</v>
      </c>
      <c r="F198" t="s">
        <v>1208</v>
      </c>
      <c r="G198" t="s">
        <v>33</v>
      </c>
      <c r="H198" t="s">
        <v>33</v>
      </c>
      <c r="I198" t="s">
        <v>33</v>
      </c>
      <c r="J198" t="s">
        <v>33</v>
      </c>
      <c r="K198" t="s">
        <v>33</v>
      </c>
      <c r="L198" t="s">
        <v>33</v>
      </c>
      <c r="M198" t="s">
        <v>33</v>
      </c>
      <c r="N198" t="s">
        <v>34</v>
      </c>
      <c r="O198" t="s">
        <v>1194</v>
      </c>
      <c r="P198" t="s">
        <v>33</v>
      </c>
      <c r="Q198" t="s">
        <v>33</v>
      </c>
      <c r="R198" t="s">
        <v>33</v>
      </c>
      <c r="S198" t="s">
        <v>33</v>
      </c>
      <c r="T198" t="s">
        <v>33</v>
      </c>
      <c r="U198" t="s">
        <v>33</v>
      </c>
      <c r="V198" t="s">
        <v>33</v>
      </c>
      <c r="W198" t="s">
        <v>33</v>
      </c>
      <c r="X198" t="s">
        <v>33</v>
      </c>
      <c r="Y198" t="s">
        <v>33</v>
      </c>
      <c r="Z198" t="s">
        <v>33</v>
      </c>
      <c r="AA198" t="s">
        <v>33</v>
      </c>
      <c r="AB198" t="s">
        <v>33</v>
      </c>
      <c r="AC198" t="s">
        <v>36</v>
      </c>
    </row>
    <row r="199" spans="1:29" x14ac:dyDescent="0.25">
      <c r="A199" t="s">
        <v>1209</v>
      </c>
      <c r="B199" t="s">
        <v>1210</v>
      </c>
      <c r="C199" t="s">
        <v>1211</v>
      </c>
      <c r="D199">
        <v>2020</v>
      </c>
      <c r="E199">
        <v>15</v>
      </c>
      <c r="F199" t="s">
        <v>1212</v>
      </c>
      <c r="G199" t="s">
        <v>33</v>
      </c>
      <c r="H199" t="s">
        <v>33</v>
      </c>
      <c r="I199" t="s">
        <v>33</v>
      </c>
      <c r="J199" t="s">
        <v>33</v>
      </c>
      <c r="K199" t="s">
        <v>33</v>
      </c>
      <c r="L199" t="s">
        <v>33</v>
      </c>
      <c r="M199" t="s">
        <v>33</v>
      </c>
      <c r="N199" t="str">
        <f>VLOOKUP($C199,Sheet2!$C:$U,4,FALSE)</f>
        <v>N/A</v>
      </c>
      <c r="O199" t="str">
        <f>VLOOKUP($C199,Sheet2!$C:$U,5,FALSE)</f>
        <v>NA</v>
      </c>
      <c r="P199" t="str">
        <f>VLOOKUP($C199,Sheet2!$C:$U,6,FALSE)</f>
        <v>NA</v>
      </c>
      <c r="Q199" t="str">
        <f>VLOOKUP($C199,Sheet2!$C:$U,7,FALSE)</f>
        <v>NA</v>
      </c>
      <c r="R199" t="str">
        <f>VLOOKUP($C199,Sheet2!$C:$U,8,FALSE)</f>
        <v>NA</v>
      </c>
      <c r="S199" t="str">
        <f>VLOOKUP($C199,Sheet2!$C:$U,9,FALSE)</f>
        <v>NA</v>
      </c>
      <c r="T199" t="str">
        <f>VLOOKUP($C199,Sheet2!$C:$U,10,FALSE)</f>
        <v>NA</v>
      </c>
      <c r="U199" t="str">
        <f>VLOOKUP($C199,Sheet2!$C:$U,11,FALSE)</f>
        <v>NA</v>
      </c>
      <c r="V199" t="str">
        <f>VLOOKUP($C199,Sheet2!$C:$U,12,FALSE)</f>
        <v>NA</v>
      </c>
      <c r="W199" t="str">
        <f>VLOOKUP($C199,Sheet2!$C:$U,13,FALSE)</f>
        <v>NA</v>
      </c>
      <c r="X199" t="str">
        <f>VLOOKUP($C199,Sheet2!$C:$U,14,FALSE)</f>
        <v>NA</v>
      </c>
      <c r="Y199" t="str">
        <f>VLOOKUP($C199,Sheet2!$C:$U,15,FALSE)</f>
        <v>NA</v>
      </c>
      <c r="Z199" t="str">
        <f>VLOOKUP($C199,Sheet2!$C:$U,16,FALSE)</f>
        <v>NA</v>
      </c>
      <c r="AA199" t="str">
        <f>VLOOKUP($C199,Sheet2!$C:$U,17,FALSE)</f>
        <v>NA</v>
      </c>
      <c r="AB199" t="str">
        <f>VLOOKUP($C199,Sheet2!$C:$U,18,FALSE)</f>
        <v>NA</v>
      </c>
      <c r="AC199" t="s">
        <v>41</v>
      </c>
    </row>
    <row r="200" spans="1:29" x14ac:dyDescent="0.25">
      <c r="A200" t="s">
        <v>1213</v>
      </c>
      <c r="B200" t="s">
        <v>1214</v>
      </c>
      <c r="C200" t="s">
        <v>1215</v>
      </c>
      <c r="D200">
        <v>2020</v>
      </c>
      <c r="E200">
        <v>15</v>
      </c>
      <c r="F200" t="s">
        <v>1216</v>
      </c>
      <c r="G200" t="s">
        <v>33</v>
      </c>
      <c r="H200" t="s">
        <v>33</v>
      </c>
      <c r="I200" t="s">
        <v>33</v>
      </c>
      <c r="J200" t="s">
        <v>33</v>
      </c>
      <c r="K200" t="s">
        <v>33</v>
      </c>
      <c r="L200" t="s">
        <v>33</v>
      </c>
      <c r="M200" t="s">
        <v>33</v>
      </c>
      <c r="N200" t="str">
        <f>VLOOKUP($C200,Sheet2!$C:$U,4,FALSE)</f>
        <v>N/A</v>
      </c>
      <c r="O200" t="str">
        <f>VLOOKUP($C200,Sheet2!$C:$U,5,FALSE)</f>
        <v>NA</v>
      </c>
      <c r="P200" t="str">
        <f>VLOOKUP($C200,Sheet2!$C:$U,6,FALSE)</f>
        <v>NA</v>
      </c>
      <c r="Q200" t="str">
        <f>VLOOKUP($C200,Sheet2!$C:$U,7,FALSE)</f>
        <v>NA</v>
      </c>
      <c r="R200" t="str">
        <f>VLOOKUP($C200,Sheet2!$C:$U,8,FALSE)</f>
        <v>NA</v>
      </c>
      <c r="S200" t="str">
        <f>VLOOKUP($C200,Sheet2!$C:$U,9,FALSE)</f>
        <v>NA</v>
      </c>
      <c r="T200" t="str">
        <f>VLOOKUP($C200,Sheet2!$C:$U,10,FALSE)</f>
        <v>NA</v>
      </c>
      <c r="U200" t="str">
        <f>VLOOKUP($C200,Sheet2!$C:$U,11,FALSE)</f>
        <v>NA</v>
      </c>
      <c r="V200" t="str">
        <f>VLOOKUP($C200,Sheet2!$C:$U,12,FALSE)</f>
        <v>NA</v>
      </c>
      <c r="W200" t="str">
        <f>VLOOKUP($C200,Sheet2!$C:$U,13,FALSE)</f>
        <v>NA</v>
      </c>
      <c r="X200" t="str">
        <f>VLOOKUP($C200,Sheet2!$C:$U,14,FALSE)</f>
        <v>NA</v>
      </c>
      <c r="Y200" t="str">
        <f>VLOOKUP($C200,Sheet2!$C:$U,15,FALSE)</f>
        <v>NA</v>
      </c>
      <c r="Z200" t="str">
        <f>VLOOKUP($C200,Sheet2!$C:$U,16,FALSE)</f>
        <v>NA</v>
      </c>
      <c r="AA200" t="str">
        <f>VLOOKUP($C200,Sheet2!$C:$U,17,FALSE)</f>
        <v>NA</v>
      </c>
      <c r="AB200" t="str">
        <f>VLOOKUP($C200,Sheet2!$C:$U,18,FALSE)</f>
        <v>NA</v>
      </c>
      <c r="AC200" t="s">
        <v>41</v>
      </c>
    </row>
    <row r="201" spans="1:29" x14ac:dyDescent="0.25">
      <c r="A201" t="s">
        <v>1217</v>
      </c>
      <c r="B201" t="s">
        <v>1218</v>
      </c>
      <c r="C201" t="s">
        <v>1219</v>
      </c>
      <c r="D201">
        <v>2020</v>
      </c>
      <c r="E201">
        <v>13</v>
      </c>
      <c r="F201" t="s">
        <v>1220</v>
      </c>
      <c r="G201" t="s">
        <v>126</v>
      </c>
      <c r="H201" t="s">
        <v>41</v>
      </c>
      <c r="I201" t="s">
        <v>1221</v>
      </c>
      <c r="J201" t="s">
        <v>1218</v>
      </c>
      <c r="K201" t="s">
        <v>1222</v>
      </c>
      <c r="L201">
        <v>7</v>
      </c>
      <c r="M201">
        <v>7</v>
      </c>
      <c r="N201" t="s">
        <v>34</v>
      </c>
      <c r="O201" t="s">
        <v>33</v>
      </c>
      <c r="P201" t="s">
        <v>33</v>
      </c>
      <c r="Q201" t="s">
        <v>33</v>
      </c>
      <c r="R201" t="s">
        <v>33</v>
      </c>
      <c r="S201" t="s">
        <v>33</v>
      </c>
      <c r="T201" t="s">
        <v>33</v>
      </c>
      <c r="U201" t="s">
        <v>33</v>
      </c>
      <c r="V201" t="s">
        <v>33</v>
      </c>
      <c r="W201" t="s">
        <v>33</v>
      </c>
      <c r="X201" t="s">
        <v>33</v>
      </c>
      <c r="Y201" t="s">
        <v>33</v>
      </c>
      <c r="Z201" t="s">
        <v>33</v>
      </c>
      <c r="AA201" t="s">
        <v>33</v>
      </c>
      <c r="AB201">
        <v>0</v>
      </c>
      <c r="AC201" t="s">
        <v>36</v>
      </c>
    </row>
    <row r="202" spans="1:29" x14ac:dyDescent="0.25">
      <c r="A202" t="s">
        <v>1223</v>
      </c>
      <c r="B202" t="s">
        <v>1224</v>
      </c>
      <c r="C202" t="s">
        <v>1225</v>
      </c>
      <c r="D202">
        <v>2020</v>
      </c>
      <c r="E202">
        <v>13</v>
      </c>
      <c r="F202" t="s">
        <v>1226</v>
      </c>
      <c r="G202" t="s">
        <v>33</v>
      </c>
      <c r="H202" t="s">
        <v>33</v>
      </c>
      <c r="I202" t="s">
        <v>33</v>
      </c>
      <c r="J202" t="s">
        <v>33</v>
      </c>
      <c r="K202" t="s">
        <v>33</v>
      </c>
      <c r="L202" t="s">
        <v>33</v>
      </c>
      <c r="M202" t="s">
        <v>33</v>
      </c>
      <c r="N202" t="s">
        <v>1227</v>
      </c>
      <c r="P202" t="s">
        <v>33</v>
      </c>
      <c r="Q202" t="s">
        <v>203</v>
      </c>
      <c r="R202" t="s">
        <v>33</v>
      </c>
      <c r="S202" t="s">
        <v>105</v>
      </c>
      <c r="T202" t="s">
        <v>270</v>
      </c>
      <c r="U202" t="s">
        <v>79</v>
      </c>
      <c r="V202" t="s">
        <v>81</v>
      </c>
      <c r="W202" t="s">
        <v>81</v>
      </c>
      <c r="X202" t="s">
        <v>79</v>
      </c>
      <c r="Y202">
        <v>2015</v>
      </c>
      <c r="Z202" t="s">
        <v>1228</v>
      </c>
      <c r="AA202" t="s">
        <v>33</v>
      </c>
      <c r="AB202" t="s">
        <v>33</v>
      </c>
      <c r="AC202" t="s">
        <v>36</v>
      </c>
    </row>
    <row r="203" spans="1:29" x14ac:dyDescent="0.25">
      <c r="A203" t="s">
        <v>1229</v>
      </c>
      <c r="B203" t="s">
        <v>1230</v>
      </c>
      <c r="C203" t="s">
        <v>1231</v>
      </c>
      <c r="D203">
        <v>2020</v>
      </c>
      <c r="E203">
        <v>16</v>
      </c>
      <c r="F203" t="s">
        <v>1232</v>
      </c>
      <c r="G203" t="s">
        <v>33</v>
      </c>
      <c r="H203" t="s">
        <v>33</v>
      </c>
      <c r="I203" t="s">
        <v>33</v>
      </c>
      <c r="J203" t="s">
        <v>33</v>
      </c>
      <c r="K203" t="s">
        <v>33</v>
      </c>
      <c r="L203" t="s">
        <v>33</v>
      </c>
      <c r="M203" t="s">
        <v>33</v>
      </c>
      <c r="N203" t="s">
        <v>34</v>
      </c>
      <c r="O203" t="s">
        <v>1233</v>
      </c>
      <c r="P203" t="s">
        <v>33</v>
      </c>
      <c r="Q203" t="s">
        <v>33</v>
      </c>
      <c r="R203" t="s">
        <v>33</v>
      </c>
      <c r="S203" t="s">
        <v>33</v>
      </c>
      <c r="T203" t="s">
        <v>33</v>
      </c>
      <c r="U203" t="s">
        <v>33</v>
      </c>
      <c r="V203" t="s">
        <v>33</v>
      </c>
      <c r="W203" t="s">
        <v>33</v>
      </c>
      <c r="X203" t="s">
        <v>33</v>
      </c>
      <c r="Y203" t="s">
        <v>33</v>
      </c>
      <c r="Z203" t="s">
        <v>33</v>
      </c>
      <c r="AA203" t="s">
        <v>33</v>
      </c>
      <c r="AB203" t="s">
        <v>33</v>
      </c>
      <c r="AC203" t="s">
        <v>36</v>
      </c>
    </row>
    <row r="204" spans="1:29" x14ac:dyDescent="0.25">
      <c r="A204" t="s">
        <v>1234</v>
      </c>
      <c r="B204" t="s">
        <v>1235</v>
      </c>
      <c r="C204" t="s">
        <v>1236</v>
      </c>
      <c r="D204">
        <v>2020</v>
      </c>
      <c r="E204">
        <v>12</v>
      </c>
      <c r="F204" t="s">
        <v>1237</v>
      </c>
      <c r="G204" t="s">
        <v>33</v>
      </c>
      <c r="H204" t="s">
        <v>33</v>
      </c>
      <c r="I204" t="s">
        <v>33</v>
      </c>
      <c r="J204" t="s">
        <v>33</v>
      </c>
      <c r="K204" t="s">
        <v>33</v>
      </c>
      <c r="L204" t="s">
        <v>33</v>
      </c>
      <c r="M204" t="s">
        <v>33</v>
      </c>
      <c r="N204" t="s">
        <v>34</v>
      </c>
      <c r="O204" t="s">
        <v>445</v>
      </c>
      <c r="P204" t="s">
        <v>33</v>
      </c>
      <c r="Q204" t="s">
        <v>33</v>
      </c>
      <c r="R204" t="s">
        <v>33</v>
      </c>
      <c r="S204" t="s">
        <v>33</v>
      </c>
      <c r="T204" t="s">
        <v>33</v>
      </c>
      <c r="U204" t="s">
        <v>33</v>
      </c>
      <c r="V204" t="s">
        <v>33</v>
      </c>
      <c r="W204" t="s">
        <v>33</v>
      </c>
      <c r="X204" t="s">
        <v>33</v>
      </c>
      <c r="Y204" t="s">
        <v>33</v>
      </c>
      <c r="Z204" t="s">
        <v>33</v>
      </c>
      <c r="AA204" t="s">
        <v>33</v>
      </c>
      <c r="AB204" t="s">
        <v>33</v>
      </c>
      <c r="AC204" t="s">
        <v>36</v>
      </c>
    </row>
    <row r="205" spans="1:29" x14ac:dyDescent="0.25">
      <c r="A205" t="s">
        <v>1238</v>
      </c>
      <c r="B205" t="s">
        <v>1239</v>
      </c>
      <c r="C205" t="s">
        <v>1240</v>
      </c>
      <c r="D205">
        <v>2020</v>
      </c>
      <c r="E205">
        <v>15</v>
      </c>
      <c r="F205" t="s">
        <v>1241</v>
      </c>
      <c r="G205" t="s">
        <v>33</v>
      </c>
      <c r="H205" t="s">
        <v>33</v>
      </c>
      <c r="I205" t="s">
        <v>33</v>
      </c>
      <c r="J205" t="s">
        <v>33</v>
      </c>
      <c r="K205" t="s">
        <v>33</v>
      </c>
      <c r="L205" t="s">
        <v>33</v>
      </c>
      <c r="M205" t="s">
        <v>33</v>
      </c>
      <c r="N205" t="str">
        <f>VLOOKUP($C205,Sheet2!$C:$U,4,FALSE)</f>
        <v>N/A</v>
      </c>
      <c r="O205" t="str">
        <f>VLOOKUP($C205,Sheet2!$C:$U,5,FALSE)</f>
        <v>NA</v>
      </c>
      <c r="P205" t="str">
        <f>VLOOKUP($C205,Sheet2!$C:$U,6,FALSE)</f>
        <v>NA</v>
      </c>
      <c r="Q205" t="str">
        <f>VLOOKUP($C205,Sheet2!$C:$U,7,FALSE)</f>
        <v>NA</v>
      </c>
      <c r="R205" t="str">
        <f>VLOOKUP($C205,Sheet2!$C:$U,8,FALSE)</f>
        <v>NA</v>
      </c>
      <c r="S205" t="str">
        <f>VLOOKUP($C205,Sheet2!$C:$U,9,FALSE)</f>
        <v>NA</v>
      </c>
      <c r="T205" t="str">
        <f>VLOOKUP($C205,Sheet2!$C:$U,10,FALSE)</f>
        <v>NA</v>
      </c>
      <c r="U205" t="str">
        <f>VLOOKUP($C205,Sheet2!$C:$U,11,FALSE)</f>
        <v>NA</v>
      </c>
      <c r="V205" t="str">
        <f>VLOOKUP($C205,Sheet2!$C:$U,12,FALSE)</f>
        <v>NA</v>
      </c>
      <c r="W205" t="str">
        <f>VLOOKUP($C205,Sheet2!$C:$U,13,FALSE)</f>
        <v>NA</v>
      </c>
      <c r="X205" t="str">
        <f>VLOOKUP($C205,Sheet2!$C:$U,14,FALSE)</f>
        <v>NA</v>
      </c>
      <c r="Y205" t="str">
        <f>VLOOKUP($C205,Sheet2!$C:$U,15,FALSE)</f>
        <v>NA</v>
      </c>
      <c r="Z205" t="str">
        <f>VLOOKUP($C205,Sheet2!$C:$U,16,FALSE)</f>
        <v>NA</v>
      </c>
      <c r="AA205" t="str">
        <f>VLOOKUP($C205,Sheet2!$C:$U,17,FALSE)</f>
        <v>NA</v>
      </c>
      <c r="AB205" t="str">
        <f>VLOOKUP($C205,Sheet2!$C:$U,18,FALSE)</f>
        <v>NA</v>
      </c>
      <c r="AC205" t="s">
        <v>41</v>
      </c>
    </row>
    <row r="206" spans="1:29" x14ac:dyDescent="0.25">
      <c r="A206" t="s">
        <v>1242</v>
      </c>
      <c r="B206" t="s">
        <v>1243</v>
      </c>
      <c r="C206" t="s">
        <v>1244</v>
      </c>
      <c r="D206">
        <v>2020</v>
      </c>
      <c r="E206">
        <v>17</v>
      </c>
      <c r="F206" t="s">
        <v>1245</v>
      </c>
      <c r="G206" t="s">
        <v>126</v>
      </c>
      <c r="H206" t="s">
        <v>41</v>
      </c>
      <c r="I206" t="s">
        <v>1246</v>
      </c>
      <c r="J206" t="s">
        <v>1243</v>
      </c>
      <c r="K206" t="s">
        <v>1247</v>
      </c>
      <c r="L206">
        <v>5</v>
      </c>
      <c r="M206">
        <v>5</v>
      </c>
      <c r="N206" t="s">
        <v>1248</v>
      </c>
      <c r="O206" t="s">
        <v>33</v>
      </c>
      <c r="P206" t="s">
        <v>1249</v>
      </c>
      <c r="Q206" t="s">
        <v>170</v>
      </c>
      <c r="R206" t="s">
        <v>33</v>
      </c>
      <c r="S206" t="s">
        <v>79</v>
      </c>
      <c r="T206" t="s">
        <v>79</v>
      </c>
      <c r="U206" t="s">
        <v>79</v>
      </c>
      <c r="V206" t="s">
        <v>81</v>
      </c>
      <c r="W206" t="s">
        <v>81</v>
      </c>
      <c r="X206" t="s">
        <v>79</v>
      </c>
      <c r="Y206" t="s">
        <v>79</v>
      </c>
      <c r="Z206" t="s">
        <v>440</v>
      </c>
      <c r="AA206" t="s">
        <v>79</v>
      </c>
      <c r="AB206">
        <v>1</v>
      </c>
      <c r="AC206" t="s">
        <v>36</v>
      </c>
    </row>
    <row r="207" spans="1:29" x14ac:dyDescent="0.25">
      <c r="A207" t="s">
        <v>1250</v>
      </c>
      <c r="B207" t="s">
        <v>1251</v>
      </c>
      <c r="C207" t="s">
        <v>1252</v>
      </c>
      <c r="D207">
        <v>2020</v>
      </c>
      <c r="E207">
        <v>114</v>
      </c>
      <c r="F207" t="s">
        <v>1253</v>
      </c>
      <c r="G207" t="s">
        <v>33</v>
      </c>
      <c r="H207" t="s">
        <v>33</v>
      </c>
      <c r="I207" t="s">
        <v>33</v>
      </c>
      <c r="J207" t="s">
        <v>33</v>
      </c>
      <c r="K207" t="s">
        <v>33</v>
      </c>
      <c r="L207" t="s">
        <v>33</v>
      </c>
      <c r="M207" t="s">
        <v>33</v>
      </c>
      <c r="N207" t="s">
        <v>34</v>
      </c>
      <c r="O207" t="s">
        <v>1194</v>
      </c>
      <c r="P207" t="s">
        <v>33</v>
      </c>
      <c r="Q207" t="s">
        <v>33</v>
      </c>
      <c r="R207" t="s">
        <v>33</v>
      </c>
      <c r="S207" t="s">
        <v>33</v>
      </c>
      <c r="T207" t="s">
        <v>33</v>
      </c>
      <c r="U207" t="s">
        <v>33</v>
      </c>
      <c r="V207" t="s">
        <v>33</v>
      </c>
      <c r="W207" t="s">
        <v>33</v>
      </c>
      <c r="X207" t="s">
        <v>33</v>
      </c>
      <c r="Y207" t="s">
        <v>33</v>
      </c>
      <c r="Z207" t="s">
        <v>33</v>
      </c>
      <c r="AA207" t="s">
        <v>33</v>
      </c>
      <c r="AB207" t="s">
        <v>33</v>
      </c>
      <c r="AC207" t="s">
        <v>36</v>
      </c>
    </row>
    <row r="208" spans="1:29" x14ac:dyDescent="0.25">
      <c r="A208" t="s">
        <v>1254</v>
      </c>
      <c r="B208" t="s">
        <v>1255</v>
      </c>
      <c r="C208" t="s">
        <v>1256</v>
      </c>
      <c r="D208">
        <v>2020</v>
      </c>
      <c r="E208">
        <v>16</v>
      </c>
      <c r="F208" t="s">
        <v>1257</v>
      </c>
      <c r="G208" t="s">
        <v>33</v>
      </c>
      <c r="H208" t="s">
        <v>33</v>
      </c>
      <c r="I208" t="s">
        <v>33</v>
      </c>
      <c r="J208" t="s">
        <v>33</v>
      </c>
      <c r="K208" t="s">
        <v>33</v>
      </c>
      <c r="L208" t="s">
        <v>33</v>
      </c>
      <c r="M208" t="s">
        <v>33</v>
      </c>
      <c r="N208" t="str">
        <f>VLOOKUP($C208,Sheet2!$C:$U,4,FALSE)</f>
        <v>N/A</v>
      </c>
      <c r="O208" t="str">
        <f>VLOOKUP($C208,Sheet2!$C:$U,5,FALSE)</f>
        <v>NA</v>
      </c>
      <c r="P208" t="str">
        <f>VLOOKUP($C208,Sheet2!$C:$U,6,FALSE)</f>
        <v>NA</v>
      </c>
      <c r="Q208" t="str">
        <f>VLOOKUP($C208,Sheet2!$C:$U,7,FALSE)</f>
        <v>NA</v>
      </c>
      <c r="R208" t="str">
        <f>VLOOKUP($C208,Sheet2!$C:$U,8,FALSE)</f>
        <v>NA</v>
      </c>
      <c r="S208" t="str">
        <f>VLOOKUP($C208,Sheet2!$C:$U,9,FALSE)</f>
        <v>NA</v>
      </c>
      <c r="T208" t="str">
        <f>VLOOKUP($C208,Sheet2!$C:$U,10,FALSE)</f>
        <v>NA</v>
      </c>
      <c r="U208" t="str">
        <f>VLOOKUP($C208,Sheet2!$C:$U,11,FALSE)</f>
        <v>NA</v>
      </c>
      <c r="V208" t="str">
        <f>VLOOKUP($C208,Sheet2!$C:$U,12,FALSE)</f>
        <v>NA</v>
      </c>
      <c r="W208" t="str">
        <f>VLOOKUP($C208,Sheet2!$C:$U,13,FALSE)</f>
        <v>NA</v>
      </c>
      <c r="X208" t="str">
        <f>VLOOKUP($C208,Sheet2!$C:$U,14,FALSE)</f>
        <v>NA</v>
      </c>
      <c r="Y208" t="str">
        <f>VLOOKUP($C208,Sheet2!$C:$U,15,FALSE)</f>
        <v>NA</v>
      </c>
      <c r="Z208" t="str">
        <f>VLOOKUP($C208,Sheet2!$C:$U,16,FALSE)</f>
        <v>NA</v>
      </c>
      <c r="AA208" t="str">
        <f>VLOOKUP($C208,Sheet2!$C:$U,17,FALSE)</f>
        <v>NA</v>
      </c>
      <c r="AB208" t="str">
        <f>VLOOKUP($C208,Sheet2!$C:$U,18,FALSE)</f>
        <v>NA</v>
      </c>
      <c r="AC208" t="s">
        <v>41</v>
      </c>
    </row>
    <row r="209" spans="1:29" x14ac:dyDescent="0.25">
      <c r="A209" t="s">
        <v>1258</v>
      </c>
      <c r="B209" t="s">
        <v>1259</v>
      </c>
      <c r="C209" t="s">
        <v>1260</v>
      </c>
      <c r="D209">
        <v>2020</v>
      </c>
      <c r="E209">
        <v>25</v>
      </c>
      <c r="F209" t="s">
        <v>1261</v>
      </c>
      <c r="G209" t="s">
        <v>126</v>
      </c>
      <c r="H209" t="s">
        <v>36</v>
      </c>
      <c r="I209" t="s">
        <v>1262</v>
      </c>
      <c r="J209" t="s">
        <v>1259</v>
      </c>
      <c r="K209" t="s">
        <v>1263</v>
      </c>
      <c r="L209">
        <v>5</v>
      </c>
      <c r="M209">
        <v>5</v>
      </c>
      <c r="N209" t="s">
        <v>34</v>
      </c>
      <c r="O209" t="s">
        <v>33</v>
      </c>
      <c r="P209" t="s">
        <v>33</v>
      </c>
      <c r="Q209" t="s">
        <v>33</v>
      </c>
      <c r="R209" t="s">
        <v>33</v>
      </c>
      <c r="S209" t="s">
        <v>33</v>
      </c>
      <c r="T209" t="s">
        <v>33</v>
      </c>
      <c r="U209" t="s">
        <v>33</v>
      </c>
      <c r="V209" t="s">
        <v>33</v>
      </c>
      <c r="W209" t="s">
        <v>33</v>
      </c>
      <c r="X209" t="s">
        <v>33</v>
      </c>
      <c r="Y209" t="s">
        <v>33</v>
      </c>
      <c r="Z209" t="s">
        <v>33</v>
      </c>
      <c r="AA209" t="s">
        <v>33</v>
      </c>
      <c r="AB209">
        <v>0</v>
      </c>
      <c r="AC209" t="s">
        <v>41</v>
      </c>
    </row>
    <row r="210" spans="1:29" x14ac:dyDescent="0.25">
      <c r="A210" t="s">
        <v>1264</v>
      </c>
      <c r="B210" t="s">
        <v>1265</v>
      </c>
      <c r="C210" t="s">
        <v>1266</v>
      </c>
      <c r="D210">
        <v>2019</v>
      </c>
      <c r="E210">
        <v>44</v>
      </c>
      <c r="F210" t="s">
        <v>1267</v>
      </c>
      <c r="G210" t="s">
        <v>126</v>
      </c>
      <c r="H210" t="s">
        <v>36</v>
      </c>
      <c r="I210" t="s">
        <v>1268</v>
      </c>
      <c r="J210" t="s">
        <v>1265</v>
      </c>
      <c r="K210" t="s">
        <v>1269</v>
      </c>
      <c r="L210">
        <v>9</v>
      </c>
      <c r="M210">
        <v>4.5</v>
      </c>
      <c r="N210" t="s">
        <v>34</v>
      </c>
      <c r="O210" t="s">
        <v>33</v>
      </c>
      <c r="P210" t="s">
        <v>33</v>
      </c>
      <c r="Q210" t="s">
        <v>33</v>
      </c>
      <c r="R210" t="s">
        <v>33</v>
      </c>
      <c r="S210" t="s">
        <v>33</v>
      </c>
      <c r="T210" t="s">
        <v>33</v>
      </c>
      <c r="U210" t="s">
        <v>33</v>
      </c>
      <c r="V210" t="s">
        <v>33</v>
      </c>
      <c r="W210" t="s">
        <v>33</v>
      </c>
      <c r="X210" t="s">
        <v>33</v>
      </c>
      <c r="Y210" t="s">
        <v>33</v>
      </c>
      <c r="Z210" t="s">
        <v>33</v>
      </c>
      <c r="AA210" t="s">
        <v>33</v>
      </c>
      <c r="AB210">
        <v>0</v>
      </c>
      <c r="AC210" t="s">
        <v>36</v>
      </c>
    </row>
    <row r="211" spans="1:29" x14ac:dyDescent="0.25">
      <c r="A211" t="s">
        <v>1270</v>
      </c>
      <c r="B211" t="s">
        <v>1271</v>
      </c>
      <c r="C211" t="s">
        <v>1272</v>
      </c>
      <c r="D211">
        <v>2019</v>
      </c>
      <c r="E211">
        <v>17</v>
      </c>
      <c r="F211" t="s">
        <v>1273</v>
      </c>
      <c r="G211" t="s">
        <v>126</v>
      </c>
      <c r="H211" t="s">
        <v>41</v>
      </c>
      <c r="I211" t="s">
        <v>1274</v>
      </c>
      <c r="J211" t="s">
        <v>1271</v>
      </c>
      <c r="K211" t="s">
        <v>1275</v>
      </c>
      <c r="L211">
        <v>9</v>
      </c>
      <c r="M211">
        <v>4.5</v>
      </c>
      <c r="N211" t="s">
        <v>34</v>
      </c>
      <c r="O211" t="s">
        <v>33</v>
      </c>
      <c r="P211" t="s">
        <v>33</v>
      </c>
      <c r="Q211" t="s">
        <v>33</v>
      </c>
      <c r="R211" t="s">
        <v>33</v>
      </c>
      <c r="S211" t="s">
        <v>33</v>
      </c>
      <c r="T211" t="s">
        <v>33</v>
      </c>
      <c r="U211" t="s">
        <v>33</v>
      </c>
      <c r="V211" t="s">
        <v>33</v>
      </c>
      <c r="W211" t="s">
        <v>33</v>
      </c>
      <c r="X211" t="s">
        <v>33</v>
      </c>
      <c r="Y211" t="s">
        <v>33</v>
      </c>
      <c r="Z211" t="s">
        <v>33</v>
      </c>
      <c r="AA211" t="s">
        <v>33</v>
      </c>
      <c r="AB211">
        <v>0</v>
      </c>
      <c r="AC211" t="s">
        <v>36</v>
      </c>
    </row>
    <row r="212" spans="1:29" x14ac:dyDescent="0.25">
      <c r="A212" t="s">
        <v>1276</v>
      </c>
      <c r="B212" t="s">
        <v>1277</v>
      </c>
      <c r="C212" t="s">
        <v>1278</v>
      </c>
      <c r="D212">
        <v>2019</v>
      </c>
      <c r="E212">
        <v>21</v>
      </c>
      <c r="F212" t="s">
        <v>1279</v>
      </c>
      <c r="G212" t="s">
        <v>126</v>
      </c>
      <c r="H212" t="s">
        <v>36</v>
      </c>
      <c r="I212" t="s">
        <v>1280</v>
      </c>
      <c r="J212" t="s">
        <v>1277</v>
      </c>
      <c r="K212" t="s">
        <v>1281</v>
      </c>
      <c r="L212">
        <v>10</v>
      </c>
      <c r="M212">
        <v>5</v>
      </c>
      <c r="N212" t="s">
        <v>34</v>
      </c>
      <c r="O212" t="s">
        <v>33</v>
      </c>
      <c r="P212" t="s">
        <v>33</v>
      </c>
      <c r="Q212" t="s">
        <v>33</v>
      </c>
      <c r="R212" t="s">
        <v>33</v>
      </c>
      <c r="S212" t="s">
        <v>33</v>
      </c>
      <c r="T212" t="s">
        <v>33</v>
      </c>
      <c r="U212" t="s">
        <v>33</v>
      </c>
      <c r="V212" t="s">
        <v>33</v>
      </c>
      <c r="W212" t="s">
        <v>33</v>
      </c>
      <c r="X212" t="s">
        <v>33</v>
      </c>
      <c r="Y212" t="s">
        <v>33</v>
      </c>
      <c r="Z212" t="s">
        <v>33</v>
      </c>
      <c r="AA212" t="s">
        <v>33</v>
      </c>
      <c r="AB212">
        <v>0</v>
      </c>
      <c r="AC212" t="s">
        <v>41</v>
      </c>
    </row>
    <row r="213" spans="1:29" x14ac:dyDescent="0.25">
      <c r="A213" t="s">
        <v>1282</v>
      </c>
      <c r="B213" t="s">
        <v>1283</v>
      </c>
      <c r="C213" t="s">
        <v>1284</v>
      </c>
      <c r="D213">
        <v>2019</v>
      </c>
      <c r="E213">
        <v>16</v>
      </c>
      <c r="F213" t="s">
        <v>1285</v>
      </c>
      <c r="G213" t="s">
        <v>33</v>
      </c>
      <c r="H213" t="s">
        <v>33</v>
      </c>
      <c r="I213" t="s">
        <v>33</v>
      </c>
      <c r="J213" t="s">
        <v>33</v>
      </c>
      <c r="K213" t="s">
        <v>33</v>
      </c>
      <c r="L213" t="s">
        <v>33</v>
      </c>
      <c r="M213" t="s">
        <v>33</v>
      </c>
      <c r="N213" t="s">
        <v>34</v>
      </c>
      <c r="O213" t="s">
        <v>1286</v>
      </c>
      <c r="P213" t="s">
        <v>33</v>
      </c>
      <c r="Q213" t="s">
        <v>33</v>
      </c>
      <c r="R213" t="s">
        <v>33</v>
      </c>
      <c r="S213" t="s">
        <v>33</v>
      </c>
      <c r="T213" t="s">
        <v>33</v>
      </c>
      <c r="U213" t="s">
        <v>33</v>
      </c>
      <c r="V213" t="s">
        <v>33</v>
      </c>
      <c r="W213" t="s">
        <v>33</v>
      </c>
      <c r="X213" t="s">
        <v>33</v>
      </c>
      <c r="Y213" t="s">
        <v>33</v>
      </c>
      <c r="Z213" t="s">
        <v>33</v>
      </c>
      <c r="AA213" t="s">
        <v>33</v>
      </c>
      <c r="AB213" t="s">
        <v>33</v>
      </c>
      <c r="AC213" t="s">
        <v>36</v>
      </c>
    </row>
    <row r="214" spans="1:29" x14ac:dyDescent="0.25">
      <c r="A214" t="s">
        <v>1287</v>
      </c>
      <c r="B214" t="s">
        <v>1288</v>
      </c>
      <c r="C214" t="s">
        <v>1289</v>
      </c>
      <c r="D214">
        <v>2019</v>
      </c>
      <c r="E214">
        <v>37</v>
      </c>
      <c r="F214" t="s">
        <v>1290</v>
      </c>
      <c r="G214" t="s">
        <v>33</v>
      </c>
      <c r="H214" t="s">
        <v>33</v>
      </c>
      <c r="I214" t="s">
        <v>33</v>
      </c>
      <c r="J214" t="s">
        <v>33</v>
      </c>
      <c r="K214" t="s">
        <v>33</v>
      </c>
      <c r="L214" t="s">
        <v>33</v>
      </c>
      <c r="M214" t="s">
        <v>33</v>
      </c>
      <c r="N214" t="s">
        <v>34</v>
      </c>
      <c r="O214" t="s">
        <v>1291</v>
      </c>
      <c r="P214" t="s">
        <v>33</v>
      </c>
      <c r="Q214" t="s">
        <v>33</v>
      </c>
      <c r="R214" t="s">
        <v>33</v>
      </c>
      <c r="S214" t="s">
        <v>33</v>
      </c>
      <c r="T214" t="s">
        <v>33</v>
      </c>
      <c r="U214" t="s">
        <v>33</v>
      </c>
      <c r="V214" t="s">
        <v>33</v>
      </c>
      <c r="W214" t="s">
        <v>33</v>
      </c>
      <c r="X214" t="s">
        <v>33</v>
      </c>
      <c r="Y214" t="s">
        <v>33</v>
      </c>
      <c r="Z214" t="s">
        <v>33</v>
      </c>
      <c r="AA214" t="s">
        <v>33</v>
      </c>
      <c r="AB214" t="s">
        <v>33</v>
      </c>
      <c r="AC214" t="s">
        <v>36</v>
      </c>
    </row>
    <row r="215" spans="1:29" x14ac:dyDescent="0.25">
      <c r="A215" t="s">
        <v>1292</v>
      </c>
      <c r="B215" t="s">
        <v>1293</v>
      </c>
      <c r="C215" t="s">
        <v>1294</v>
      </c>
      <c r="D215">
        <v>2019</v>
      </c>
      <c r="E215">
        <v>18</v>
      </c>
      <c r="F215" t="s">
        <v>1295</v>
      </c>
      <c r="G215" t="s">
        <v>33</v>
      </c>
      <c r="H215" t="s">
        <v>33</v>
      </c>
      <c r="I215" t="s">
        <v>33</v>
      </c>
      <c r="J215" t="s">
        <v>33</v>
      </c>
      <c r="K215" t="s">
        <v>33</v>
      </c>
      <c r="L215" t="s">
        <v>33</v>
      </c>
      <c r="M215" t="s">
        <v>33</v>
      </c>
      <c r="N215" t="s">
        <v>34</v>
      </c>
      <c r="O215" t="s">
        <v>1194</v>
      </c>
      <c r="P215" t="s">
        <v>33</v>
      </c>
      <c r="Q215" t="s">
        <v>33</v>
      </c>
      <c r="R215" t="s">
        <v>33</v>
      </c>
      <c r="S215" t="s">
        <v>33</v>
      </c>
      <c r="T215" t="s">
        <v>33</v>
      </c>
      <c r="U215" t="s">
        <v>33</v>
      </c>
      <c r="V215" t="s">
        <v>33</v>
      </c>
      <c r="W215" t="s">
        <v>33</v>
      </c>
      <c r="X215" t="s">
        <v>33</v>
      </c>
      <c r="Y215" t="s">
        <v>33</v>
      </c>
      <c r="Z215" t="s">
        <v>33</v>
      </c>
      <c r="AA215" t="s">
        <v>33</v>
      </c>
      <c r="AB215" t="s">
        <v>33</v>
      </c>
      <c r="AC215" t="s">
        <v>36</v>
      </c>
    </row>
    <row r="216" spans="1:29" x14ac:dyDescent="0.25">
      <c r="A216" t="s">
        <v>1296</v>
      </c>
      <c r="B216" t="s">
        <v>1297</v>
      </c>
      <c r="C216" t="s">
        <v>1298</v>
      </c>
      <c r="D216">
        <v>2019</v>
      </c>
      <c r="E216">
        <v>16</v>
      </c>
      <c r="F216" t="s">
        <v>1299</v>
      </c>
      <c r="G216" t="s">
        <v>33</v>
      </c>
      <c r="H216" t="s">
        <v>33</v>
      </c>
      <c r="I216" t="s">
        <v>33</v>
      </c>
      <c r="J216" t="s">
        <v>33</v>
      </c>
      <c r="K216" t="s">
        <v>33</v>
      </c>
      <c r="L216" t="s">
        <v>33</v>
      </c>
      <c r="M216" t="s">
        <v>33</v>
      </c>
      <c r="N216" t="str">
        <f>VLOOKUP($C216,Sheet2!$C:$U,4,FALSE)</f>
        <v>N/A</v>
      </c>
      <c r="O216" t="str">
        <f>VLOOKUP($C216,Sheet2!$C:$U,5,FALSE)</f>
        <v>NA</v>
      </c>
      <c r="P216" t="str">
        <f>VLOOKUP($C216,Sheet2!$C:$U,6,FALSE)</f>
        <v>NA</v>
      </c>
      <c r="Q216" t="str">
        <f>VLOOKUP($C216,Sheet2!$C:$U,7,FALSE)</f>
        <v>NA</v>
      </c>
      <c r="R216" t="str">
        <f>VLOOKUP($C216,Sheet2!$C:$U,8,FALSE)</f>
        <v>NA</v>
      </c>
      <c r="S216" t="str">
        <f>VLOOKUP($C216,Sheet2!$C:$U,9,FALSE)</f>
        <v>NA</v>
      </c>
      <c r="T216" t="str">
        <f>VLOOKUP($C216,Sheet2!$C:$U,10,FALSE)</f>
        <v>NA</v>
      </c>
      <c r="U216" t="str">
        <f>VLOOKUP($C216,Sheet2!$C:$U,11,FALSE)</f>
        <v>NA</v>
      </c>
      <c r="V216" t="str">
        <f>VLOOKUP($C216,Sheet2!$C:$U,12,FALSE)</f>
        <v>NA</v>
      </c>
      <c r="W216" t="str">
        <f>VLOOKUP($C216,Sheet2!$C:$U,13,FALSE)</f>
        <v>NA</v>
      </c>
      <c r="X216" t="str">
        <f>VLOOKUP($C216,Sheet2!$C:$U,14,FALSE)</f>
        <v>NA</v>
      </c>
      <c r="Y216" t="str">
        <f>VLOOKUP($C216,Sheet2!$C:$U,15,FALSE)</f>
        <v>NA</v>
      </c>
      <c r="Z216" t="str">
        <f>VLOOKUP($C216,Sheet2!$C:$U,16,FALSE)</f>
        <v>NA</v>
      </c>
      <c r="AA216" t="str">
        <f>VLOOKUP($C216,Sheet2!$C:$U,17,FALSE)</f>
        <v>NA</v>
      </c>
      <c r="AB216" t="str">
        <f>VLOOKUP($C216,Sheet2!$C:$U,18,FALSE)</f>
        <v>NA</v>
      </c>
      <c r="AC216" t="s">
        <v>41</v>
      </c>
    </row>
    <row r="217" spans="1:29" x14ac:dyDescent="0.25">
      <c r="A217" t="s">
        <v>1300</v>
      </c>
      <c r="B217" t="s">
        <v>1301</v>
      </c>
      <c r="C217" t="s">
        <v>1302</v>
      </c>
      <c r="D217">
        <v>2019</v>
      </c>
      <c r="E217">
        <v>21</v>
      </c>
      <c r="F217" t="s">
        <v>1303</v>
      </c>
      <c r="G217" t="s">
        <v>33</v>
      </c>
      <c r="H217" t="s">
        <v>33</v>
      </c>
      <c r="I217" t="s">
        <v>33</v>
      </c>
      <c r="J217" t="s">
        <v>33</v>
      </c>
      <c r="K217" t="s">
        <v>33</v>
      </c>
      <c r="L217" t="s">
        <v>33</v>
      </c>
      <c r="M217" t="s">
        <v>33</v>
      </c>
      <c r="N217" t="s">
        <v>34</v>
      </c>
      <c r="O217" t="s">
        <v>1194</v>
      </c>
      <c r="P217" t="s">
        <v>33</v>
      </c>
      <c r="Q217" t="s">
        <v>33</v>
      </c>
      <c r="R217" t="s">
        <v>33</v>
      </c>
      <c r="S217" t="s">
        <v>33</v>
      </c>
      <c r="T217" t="s">
        <v>33</v>
      </c>
      <c r="U217" t="s">
        <v>33</v>
      </c>
      <c r="V217" t="s">
        <v>33</v>
      </c>
      <c r="W217" t="s">
        <v>33</v>
      </c>
      <c r="X217" t="s">
        <v>33</v>
      </c>
      <c r="Y217" t="s">
        <v>33</v>
      </c>
      <c r="Z217" t="s">
        <v>33</v>
      </c>
      <c r="AA217" t="s">
        <v>33</v>
      </c>
      <c r="AB217" t="s">
        <v>33</v>
      </c>
      <c r="AC217" t="s">
        <v>36</v>
      </c>
    </row>
    <row r="218" spans="1:29" x14ac:dyDescent="0.25">
      <c r="A218" t="s">
        <v>1304</v>
      </c>
      <c r="B218" t="s">
        <v>1305</v>
      </c>
      <c r="C218" t="s">
        <v>1306</v>
      </c>
      <c r="D218">
        <v>2019</v>
      </c>
      <c r="E218">
        <v>168</v>
      </c>
      <c r="F218" t="s">
        <v>1307</v>
      </c>
      <c r="G218" t="s">
        <v>126</v>
      </c>
      <c r="H218" t="s">
        <v>41</v>
      </c>
      <c r="I218" t="s">
        <v>1308</v>
      </c>
      <c r="J218" t="s">
        <v>1305</v>
      </c>
      <c r="K218" t="s">
        <v>1309</v>
      </c>
      <c r="L218">
        <v>41</v>
      </c>
      <c r="M218">
        <v>20.5</v>
      </c>
      <c r="N218" t="s">
        <v>34</v>
      </c>
      <c r="O218" t="s">
        <v>33</v>
      </c>
      <c r="P218" t="s">
        <v>33</v>
      </c>
      <c r="Q218" t="s">
        <v>33</v>
      </c>
      <c r="R218" t="s">
        <v>33</v>
      </c>
      <c r="S218" t="s">
        <v>33</v>
      </c>
      <c r="T218" t="s">
        <v>33</v>
      </c>
      <c r="U218" t="s">
        <v>33</v>
      </c>
      <c r="V218" t="s">
        <v>33</v>
      </c>
      <c r="W218" t="s">
        <v>33</v>
      </c>
      <c r="X218" t="s">
        <v>33</v>
      </c>
      <c r="Y218" t="s">
        <v>33</v>
      </c>
      <c r="Z218" t="s">
        <v>33</v>
      </c>
      <c r="AA218" t="s">
        <v>33</v>
      </c>
      <c r="AB218">
        <v>0</v>
      </c>
      <c r="AC218" t="s">
        <v>36</v>
      </c>
    </row>
    <row r="219" spans="1:29" x14ac:dyDescent="0.25">
      <c r="A219" t="s">
        <v>1310</v>
      </c>
      <c r="B219" t="s">
        <v>1311</v>
      </c>
      <c r="C219" t="s">
        <v>1312</v>
      </c>
      <c r="D219">
        <v>2019</v>
      </c>
      <c r="E219">
        <v>24</v>
      </c>
      <c r="F219" t="s">
        <v>1313</v>
      </c>
      <c r="G219" t="s">
        <v>33</v>
      </c>
      <c r="H219" t="s">
        <v>33</v>
      </c>
      <c r="I219" t="s">
        <v>33</v>
      </c>
      <c r="J219" t="s">
        <v>33</v>
      </c>
      <c r="K219" t="s">
        <v>33</v>
      </c>
      <c r="L219" t="s">
        <v>33</v>
      </c>
      <c r="M219" t="s">
        <v>33</v>
      </c>
      <c r="N219" t="s">
        <v>34</v>
      </c>
      <c r="O219" t="s">
        <v>1314</v>
      </c>
      <c r="P219" t="s">
        <v>33</v>
      </c>
      <c r="Q219" t="s">
        <v>33</v>
      </c>
      <c r="R219" t="s">
        <v>33</v>
      </c>
      <c r="S219" t="s">
        <v>33</v>
      </c>
      <c r="T219" t="s">
        <v>33</v>
      </c>
      <c r="U219" t="s">
        <v>33</v>
      </c>
      <c r="V219" t="s">
        <v>33</v>
      </c>
      <c r="W219" t="s">
        <v>33</v>
      </c>
      <c r="X219" t="s">
        <v>81</v>
      </c>
      <c r="Y219" t="s">
        <v>33</v>
      </c>
      <c r="Z219" t="s">
        <v>1315</v>
      </c>
      <c r="AA219" t="s">
        <v>79</v>
      </c>
      <c r="AB219" t="s">
        <v>33</v>
      </c>
      <c r="AC219" t="s">
        <v>36</v>
      </c>
    </row>
    <row r="220" spans="1:29" x14ac:dyDescent="0.25">
      <c r="A220" t="s">
        <v>1316</v>
      </c>
      <c r="B220" t="s">
        <v>1317</v>
      </c>
      <c r="C220" t="s">
        <v>1318</v>
      </c>
      <c r="D220">
        <v>2019</v>
      </c>
      <c r="E220">
        <v>22</v>
      </c>
      <c r="F220" t="s">
        <v>1319</v>
      </c>
      <c r="G220" t="s">
        <v>126</v>
      </c>
      <c r="H220" t="s">
        <v>41</v>
      </c>
      <c r="I220" t="s">
        <v>1320</v>
      </c>
      <c r="J220" t="s">
        <v>1317</v>
      </c>
      <c r="K220" t="s">
        <v>1321</v>
      </c>
      <c r="L220">
        <v>11</v>
      </c>
      <c r="M220">
        <v>5.5</v>
      </c>
      <c r="N220" t="s">
        <v>34</v>
      </c>
      <c r="O220" t="s">
        <v>33</v>
      </c>
      <c r="P220" t="s">
        <v>33</v>
      </c>
      <c r="Q220" t="s">
        <v>33</v>
      </c>
      <c r="R220" t="s">
        <v>33</v>
      </c>
      <c r="S220" t="s">
        <v>33</v>
      </c>
      <c r="T220" t="s">
        <v>33</v>
      </c>
      <c r="U220" t="s">
        <v>33</v>
      </c>
      <c r="V220" t="s">
        <v>33</v>
      </c>
      <c r="W220" t="s">
        <v>33</v>
      </c>
      <c r="X220" t="s">
        <v>33</v>
      </c>
      <c r="Y220" t="s">
        <v>33</v>
      </c>
      <c r="Z220" t="s">
        <v>33</v>
      </c>
      <c r="AA220" t="s">
        <v>33</v>
      </c>
      <c r="AB220">
        <v>0</v>
      </c>
      <c r="AC220" t="s">
        <v>36</v>
      </c>
    </row>
    <row r="221" spans="1:29" x14ac:dyDescent="0.25">
      <c r="A221" t="s">
        <v>1322</v>
      </c>
      <c r="B221" t="s">
        <v>1323</v>
      </c>
      <c r="C221" t="s">
        <v>1324</v>
      </c>
      <c r="D221">
        <v>2019</v>
      </c>
      <c r="E221">
        <v>18</v>
      </c>
      <c r="F221" t="s">
        <v>1325</v>
      </c>
      <c r="G221" t="s">
        <v>33</v>
      </c>
      <c r="H221" t="s">
        <v>33</v>
      </c>
      <c r="I221" t="s">
        <v>33</v>
      </c>
      <c r="J221" t="s">
        <v>33</v>
      </c>
      <c r="K221" t="s">
        <v>33</v>
      </c>
      <c r="L221" t="s">
        <v>33</v>
      </c>
      <c r="M221" t="s">
        <v>33</v>
      </c>
      <c r="N221" t="str">
        <f>VLOOKUP($C221,Sheet2!$C:$U,4,FALSE)</f>
        <v>This study aims to estimate the impact of heatwaves from July 2010 to October 2012 on daily outpatient visits for respiratory disease (RD) in Cangnan, China and identify vulnerable populations</v>
      </c>
      <c r="O221" t="str">
        <f>VLOOKUP($C221,Sheet2!$C:$U,5,FALSE)</f>
        <v>The RR of outpatient visits for RD was statistically significant in females (Lag 0: RR =1.161, 95% CI: 1.046–1.298), males (Lag 4: RR =1.161, 95% CI: 1.096–1.261), young people aged 4–17 years (Lag 0: RR =1.741, 95% CI: 1.524–1.990) and elders aged 65 years or older (Lag 5: RR =1.412, 95% CI: 1.111–1.794) during heatwaves.</v>
      </c>
      <c r="P221" t="str">
        <f>VLOOKUP($C221,Sheet2!$C:$U,6,FALSE)</f>
        <v>NA</v>
      </c>
      <c r="Q221" t="s">
        <v>170</v>
      </c>
      <c r="R221" t="str">
        <f>VLOOKUP($C221,Sheet2!$C:$U,8,FALSE)</f>
        <v>heat waves</v>
      </c>
      <c r="S221" t="str">
        <f>VLOOKUP($C221,Sheet2!$C:$U,9,FALSE)</f>
        <v>Exposure, Sensitivity</v>
      </c>
      <c r="T221" t="str">
        <f>VLOOKUP($C221,Sheet2!$C:$U,10,FALSE)</f>
        <v>hospital admissions</v>
      </c>
      <c r="U221" t="str">
        <f>VLOOKUP($C221,Sheet2!$C:$U,11,FALSE)</f>
        <v>No</v>
      </c>
      <c r="V221" t="str">
        <f>VLOOKUP($C221,Sheet2!$C:$U,12,FALSE)</f>
        <v>No</v>
      </c>
      <c r="W221" t="str">
        <f>VLOOKUP($C221,Sheet2!$C:$U,13,FALSE)</f>
        <v>No</v>
      </c>
      <c r="X221" t="str">
        <f>VLOOKUP($C221,Sheet2!$C:$U,14,FALSE)</f>
        <v>No</v>
      </c>
      <c r="Y221" t="str">
        <f>VLOOKUP($C221,Sheet2!$C:$U,15,FALSE)</f>
        <v>2010 - 2012</v>
      </c>
      <c r="Z221" t="str">
        <f>VLOOKUP($C221,Sheet2!$C:$U,16,FALSE)</f>
        <v>China</v>
      </c>
      <c r="AA221" t="str">
        <f>VLOOKUP($C221,Sheet2!$C:$U,17,FALSE)</f>
        <v>No</v>
      </c>
      <c r="AB221" t="str">
        <f>VLOOKUP($C221,Sheet2!$C:$U,18,FALSE)</f>
        <v>NA</v>
      </c>
      <c r="AC221" t="s">
        <v>41</v>
      </c>
    </row>
    <row r="222" spans="1:29" x14ac:dyDescent="0.25">
      <c r="A222" t="s">
        <v>1326</v>
      </c>
      <c r="B222" t="s">
        <v>1327</v>
      </c>
      <c r="C222" t="s">
        <v>1328</v>
      </c>
      <c r="D222">
        <v>2019</v>
      </c>
      <c r="E222">
        <v>20</v>
      </c>
      <c r="F222" t="s">
        <v>1329</v>
      </c>
      <c r="G222" t="s">
        <v>126</v>
      </c>
      <c r="H222" t="s">
        <v>36</v>
      </c>
      <c r="I222" t="s">
        <v>1330</v>
      </c>
      <c r="J222" t="s">
        <v>1327</v>
      </c>
      <c r="K222" t="s">
        <v>1331</v>
      </c>
      <c r="L222">
        <v>13</v>
      </c>
      <c r="M222">
        <v>6.5</v>
      </c>
      <c r="N222" t="s">
        <v>34</v>
      </c>
      <c r="O222" t="s">
        <v>33</v>
      </c>
      <c r="P222" t="s">
        <v>33</v>
      </c>
      <c r="Q222" t="s">
        <v>33</v>
      </c>
      <c r="R222" t="s">
        <v>33</v>
      </c>
      <c r="S222" t="s">
        <v>33</v>
      </c>
      <c r="T222" t="s">
        <v>33</v>
      </c>
      <c r="U222" t="s">
        <v>33</v>
      </c>
      <c r="V222" t="s">
        <v>33</v>
      </c>
      <c r="W222" t="s">
        <v>33</v>
      </c>
      <c r="X222" t="s">
        <v>33</v>
      </c>
      <c r="Y222" t="s">
        <v>33</v>
      </c>
      <c r="Z222" t="s">
        <v>33</v>
      </c>
      <c r="AA222" t="s">
        <v>33</v>
      </c>
      <c r="AB222">
        <v>0</v>
      </c>
      <c r="AC222" t="s">
        <v>41</v>
      </c>
    </row>
    <row r="223" spans="1:29" x14ac:dyDescent="0.25">
      <c r="A223" t="s">
        <v>1332</v>
      </c>
      <c r="B223" t="s">
        <v>1333</v>
      </c>
      <c r="C223" t="s">
        <v>1334</v>
      </c>
      <c r="D223">
        <v>2019</v>
      </c>
      <c r="E223">
        <v>61</v>
      </c>
      <c r="F223" t="s">
        <v>1335</v>
      </c>
      <c r="G223" t="s">
        <v>126</v>
      </c>
      <c r="H223" t="s">
        <v>36</v>
      </c>
      <c r="I223" t="s">
        <v>1336</v>
      </c>
      <c r="J223" t="s">
        <v>1333</v>
      </c>
      <c r="K223" t="s">
        <v>1337</v>
      </c>
      <c r="L223">
        <v>31</v>
      </c>
      <c r="M223">
        <v>15.5</v>
      </c>
      <c r="N223" t="s">
        <v>34</v>
      </c>
      <c r="O223" t="s">
        <v>33</v>
      </c>
      <c r="P223" t="s">
        <v>33</v>
      </c>
      <c r="Q223" t="s">
        <v>33</v>
      </c>
      <c r="R223" t="s">
        <v>33</v>
      </c>
      <c r="S223" t="s">
        <v>33</v>
      </c>
      <c r="T223" t="s">
        <v>33</v>
      </c>
      <c r="U223" t="s">
        <v>33</v>
      </c>
      <c r="V223" t="s">
        <v>33</v>
      </c>
      <c r="W223" t="s">
        <v>33</v>
      </c>
      <c r="X223" t="s">
        <v>33</v>
      </c>
      <c r="Y223" t="s">
        <v>33</v>
      </c>
      <c r="Z223" t="s">
        <v>33</v>
      </c>
      <c r="AA223" t="s">
        <v>33</v>
      </c>
      <c r="AB223">
        <v>0</v>
      </c>
      <c r="AC223" t="s">
        <v>36</v>
      </c>
    </row>
    <row r="224" spans="1:29" x14ac:dyDescent="0.25">
      <c r="A224" t="s">
        <v>1338</v>
      </c>
      <c r="B224" t="s">
        <v>1339</v>
      </c>
      <c r="C224" t="s">
        <v>1340</v>
      </c>
      <c r="D224">
        <v>2019</v>
      </c>
      <c r="E224">
        <v>20</v>
      </c>
      <c r="F224" t="s">
        <v>1341</v>
      </c>
      <c r="G224" t="s">
        <v>126</v>
      </c>
      <c r="H224" t="s">
        <v>36</v>
      </c>
      <c r="I224" t="s">
        <v>1342</v>
      </c>
      <c r="J224" t="s">
        <v>1339</v>
      </c>
      <c r="K224" t="s">
        <v>1343</v>
      </c>
      <c r="L224">
        <v>10</v>
      </c>
      <c r="M224">
        <v>5</v>
      </c>
      <c r="N224" t="s">
        <v>1344</v>
      </c>
      <c r="O224" t="s">
        <v>33</v>
      </c>
      <c r="P224" t="s">
        <v>33</v>
      </c>
      <c r="Q224" t="s">
        <v>1345</v>
      </c>
      <c r="R224" t="s">
        <v>1346</v>
      </c>
      <c r="S224" t="s">
        <v>270</v>
      </c>
      <c r="T224" t="s">
        <v>79</v>
      </c>
      <c r="U224" t="s">
        <v>79</v>
      </c>
      <c r="V224" t="s">
        <v>79</v>
      </c>
      <c r="W224" t="s">
        <v>79</v>
      </c>
      <c r="X224" t="s">
        <v>79</v>
      </c>
      <c r="Y224" t="s">
        <v>1347</v>
      </c>
      <c r="Z224" t="s">
        <v>608</v>
      </c>
      <c r="AA224" t="s">
        <v>79</v>
      </c>
      <c r="AB224">
        <v>1</v>
      </c>
      <c r="AC224" t="s">
        <v>36</v>
      </c>
    </row>
    <row r="225" spans="1:29" x14ac:dyDescent="0.25">
      <c r="A225" t="s">
        <v>1348</v>
      </c>
      <c r="B225" t="s">
        <v>1349</v>
      </c>
      <c r="C225" t="s">
        <v>1350</v>
      </c>
      <c r="D225">
        <v>2019</v>
      </c>
      <c r="E225">
        <v>22</v>
      </c>
      <c r="F225" t="s">
        <v>1351</v>
      </c>
      <c r="G225" t="s">
        <v>33</v>
      </c>
      <c r="H225" t="s">
        <v>33</v>
      </c>
      <c r="I225" t="s">
        <v>33</v>
      </c>
      <c r="J225" t="s">
        <v>33</v>
      </c>
      <c r="K225" t="s">
        <v>33</v>
      </c>
      <c r="L225" t="s">
        <v>33</v>
      </c>
      <c r="M225" t="s">
        <v>33</v>
      </c>
      <c r="N225" t="s">
        <v>1352</v>
      </c>
      <c r="P225" t="s">
        <v>33</v>
      </c>
      <c r="Q225" t="s">
        <v>170</v>
      </c>
      <c r="R225" t="s">
        <v>33</v>
      </c>
      <c r="S225" t="s">
        <v>270</v>
      </c>
      <c r="T225" t="s">
        <v>348</v>
      </c>
      <c r="U225" t="s">
        <v>79</v>
      </c>
      <c r="V225" t="s">
        <v>79</v>
      </c>
      <c r="W225" t="s">
        <v>79</v>
      </c>
      <c r="X225" t="s">
        <v>79</v>
      </c>
      <c r="Y225" t="s">
        <v>1353</v>
      </c>
      <c r="Z225" t="s">
        <v>1354</v>
      </c>
      <c r="AA225" t="s">
        <v>33</v>
      </c>
      <c r="AB225" t="s">
        <v>33</v>
      </c>
      <c r="AC225" t="s">
        <v>36</v>
      </c>
    </row>
    <row r="226" spans="1:29" x14ac:dyDescent="0.25">
      <c r="A226" t="s">
        <v>1355</v>
      </c>
      <c r="B226" t="s">
        <v>1356</v>
      </c>
      <c r="C226" t="s">
        <v>1357</v>
      </c>
      <c r="D226">
        <v>2019</v>
      </c>
      <c r="E226">
        <v>19</v>
      </c>
      <c r="F226" t="s">
        <v>1358</v>
      </c>
      <c r="G226" t="s">
        <v>126</v>
      </c>
      <c r="H226" t="s">
        <v>41</v>
      </c>
      <c r="I226" t="s">
        <v>1359</v>
      </c>
      <c r="J226" t="s">
        <v>1356</v>
      </c>
      <c r="K226" t="s">
        <v>1360</v>
      </c>
      <c r="L226">
        <v>12</v>
      </c>
      <c r="M226">
        <v>6</v>
      </c>
      <c r="N226" t="s">
        <v>34</v>
      </c>
      <c r="O226" t="s">
        <v>33</v>
      </c>
      <c r="P226" t="s">
        <v>33</v>
      </c>
      <c r="Q226" t="s">
        <v>33</v>
      </c>
      <c r="R226" t="s">
        <v>33</v>
      </c>
      <c r="S226" t="s">
        <v>33</v>
      </c>
      <c r="T226" t="s">
        <v>33</v>
      </c>
      <c r="U226" t="s">
        <v>33</v>
      </c>
      <c r="V226" t="s">
        <v>33</v>
      </c>
      <c r="W226" t="s">
        <v>33</v>
      </c>
      <c r="X226" t="s">
        <v>33</v>
      </c>
      <c r="Y226" t="s">
        <v>33</v>
      </c>
      <c r="Z226" t="s">
        <v>33</v>
      </c>
      <c r="AA226" t="s">
        <v>33</v>
      </c>
      <c r="AB226">
        <v>0</v>
      </c>
      <c r="AC226" t="s">
        <v>41</v>
      </c>
    </row>
    <row r="227" spans="1:29" x14ac:dyDescent="0.25">
      <c r="A227" t="s">
        <v>1361</v>
      </c>
      <c r="B227" t="s">
        <v>1362</v>
      </c>
      <c r="C227" t="s">
        <v>1363</v>
      </c>
      <c r="D227">
        <v>2018</v>
      </c>
      <c r="E227">
        <v>41</v>
      </c>
      <c r="F227" t="s">
        <v>1364</v>
      </c>
      <c r="G227" t="s">
        <v>126</v>
      </c>
      <c r="H227" t="s">
        <v>41</v>
      </c>
      <c r="I227" t="s">
        <v>1365</v>
      </c>
      <c r="J227" t="s">
        <v>1362</v>
      </c>
      <c r="K227" t="s">
        <v>1366</v>
      </c>
      <c r="L227">
        <v>28</v>
      </c>
      <c r="M227">
        <v>9.3333333330000006</v>
      </c>
      <c r="N227" t="s">
        <v>34</v>
      </c>
      <c r="O227" t="s">
        <v>33</v>
      </c>
      <c r="P227" t="s">
        <v>33</v>
      </c>
      <c r="Q227" t="s">
        <v>33</v>
      </c>
      <c r="R227" t="s">
        <v>33</v>
      </c>
      <c r="S227" t="s">
        <v>33</v>
      </c>
      <c r="T227" t="s">
        <v>33</v>
      </c>
      <c r="U227" t="s">
        <v>33</v>
      </c>
      <c r="V227" t="s">
        <v>33</v>
      </c>
      <c r="W227" t="s">
        <v>33</v>
      </c>
      <c r="X227" t="s">
        <v>33</v>
      </c>
      <c r="Y227" t="s">
        <v>33</v>
      </c>
      <c r="Z227" t="s">
        <v>33</v>
      </c>
      <c r="AA227" t="s">
        <v>33</v>
      </c>
      <c r="AB227">
        <v>0</v>
      </c>
      <c r="AC227" t="s">
        <v>41</v>
      </c>
    </row>
    <row r="228" spans="1:29" x14ac:dyDescent="0.25">
      <c r="A228" t="s">
        <v>1367</v>
      </c>
      <c r="B228" t="s">
        <v>1368</v>
      </c>
      <c r="C228" t="s">
        <v>1369</v>
      </c>
      <c r="D228">
        <v>2018</v>
      </c>
      <c r="E228">
        <v>45</v>
      </c>
      <c r="F228" t="s">
        <v>1370</v>
      </c>
      <c r="G228" t="s">
        <v>126</v>
      </c>
      <c r="H228" t="s">
        <v>41</v>
      </c>
      <c r="I228" t="s">
        <v>1371</v>
      </c>
      <c r="J228" t="s">
        <v>1368</v>
      </c>
      <c r="K228" t="s">
        <v>1372</v>
      </c>
      <c r="L228">
        <v>20</v>
      </c>
      <c r="M228">
        <v>6.6666666670000003</v>
      </c>
      <c r="N228" t="s">
        <v>34</v>
      </c>
      <c r="O228" t="s">
        <v>33</v>
      </c>
      <c r="P228" t="s">
        <v>33</v>
      </c>
      <c r="Q228" t="s">
        <v>33</v>
      </c>
      <c r="R228" t="s">
        <v>33</v>
      </c>
      <c r="S228" t="s">
        <v>33</v>
      </c>
      <c r="T228" t="s">
        <v>33</v>
      </c>
      <c r="U228" t="s">
        <v>33</v>
      </c>
      <c r="V228" t="s">
        <v>33</v>
      </c>
      <c r="W228" t="s">
        <v>33</v>
      </c>
      <c r="X228" t="s">
        <v>33</v>
      </c>
      <c r="Y228" t="s">
        <v>33</v>
      </c>
      <c r="Z228" t="s">
        <v>33</v>
      </c>
      <c r="AA228" t="s">
        <v>33</v>
      </c>
      <c r="AB228">
        <v>0</v>
      </c>
      <c r="AC228" t="s">
        <v>36</v>
      </c>
    </row>
    <row r="229" spans="1:29" x14ac:dyDescent="0.25">
      <c r="A229" t="s">
        <v>1373</v>
      </c>
      <c r="B229" t="s">
        <v>1374</v>
      </c>
      <c r="C229" t="s">
        <v>1375</v>
      </c>
      <c r="D229">
        <v>2018</v>
      </c>
      <c r="E229">
        <v>40</v>
      </c>
      <c r="F229" t="s">
        <v>1376</v>
      </c>
      <c r="G229" t="s">
        <v>126</v>
      </c>
      <c r="H229" t="s">
        <v>36</v>
      </c>
      <c r="I229" t="s">
        <v>1377</v>
      </c>
      <c r="J229" t="s">
        <v>1374</v>
      </c>
      <c r="K229" t="s">
        <v>1378</v>
      </c>
      <c r="L229">
        <v>21</v>
      </c>
      <c r="M229">
        <v>7</v>
      </c>
      <c r="N229" t="s">
        <v>34</v>
      </c>
      <c r="O229" t="s">
        <v>33</v>
      </c>
      <c r="P229" t="s">
        <v>33</v>
      </c>
      <c r="Q229" t="s">
        <v>33</v>
      </c>
      <c r="R229" t="s">
        <v>33</v>
      </c>
      <c r="S229" t="s">
        <v>33</v>
      </c>
      <c r="T229" t="s">
        <v>33</v>
      </c>
      <c r="U229" t="s">
        <v>33</v>
      </c>
      <c r="V229" t="s">
        <v>33</v>
      </c>
      <c r="W229" t="s">
        <v>33</v>
      </c>
      <c r="X229" t="s">
        <v>33</v>
      </c>
      <c r="Y229" t="s">
        <v>33</v>
      </c>
      <c r="Z229" t="s">
        <v>33</v>
      </c>
      <c r="AA229" t="s">
        <v>33</v>
      </c>
      <c r="AB229">
        <v>0</v>
      </c>
      <c r="AC229" t="s">
        <v>41</v>
      </c>
    </row>
    <row r="230" spans="1:29" x14ac:dyDescent="0.25">
      <c r="A230" t="s">
        <v>1379</v>
      </c>
      <c r="B230" t="s">
        <v>1380</v>
      </c>
      <c r="C230" t="s">
        <v>1381</v>
      </c>
      <c r="D230">
        <v>2018</v>
      </c>
      <c r="E230">
        <v>37</v>
      </c>
      <c r="F230" t="s">
        <v>1382</v>
      </c>
      <c r="G230" t="s">
        <v>126</v>
      </c>
      <c r="H230" t="s">
        <v>41</v>
      </c>
      <c r="I230" t="s">
        <v>1383</v>
      </c>
      <c r="J230" t="s">
        <v>1380</v>
      </c>
      <c r="K230" t="s">
        <v>1384</v>
      </c>
      <c r="L230">
        <v>19</v>
      </c>
      <c r="M230">
        <v>6.3333333329999997</v>
      </c>
      <c r="N230" t="s">
        <v>34</v>
      </c>
      <c r="O230" t="s">
        <v>33</v>
      </c>
      <c r="P230" t="s">
        <v>33</v>
      </c>
      <c r="Q230" t="s">
        <v>33</v>
      </c>
      <c r="R230" t="s">
        <v>33</v>
      </c>
      <c r="S230" t="s">
        <v>33</v>
      </c>
      <c r="T230" t="s">
        <v>33</v>
      </c>
      <c r="U230" t="s">
        <v>33</v>
      </c>
      <c r="V230" t="s">
        <v>33</v>
      </c>
      <c r="W230" t="s">
        <v>33</v>
      </c>
      <c r="X230" t="s">
        <v>33</v>
      </c>
      <c r="Y230" t="s">
        <v>33</v>
      </c>
      <c r="Z230" t="s">
        <v>33</v>
      </c>
      <c r="AA230" t="s">
        <v>33</v>
      </c>
      <c r="AB230">
        <v>0</v>
      </c>
      <c r="AC230" t="s">
        <v>41</v>
      </c>
    </row>
    <row r="231" spans="1:29" x14ac:dyDescent="0.25">
      <c r="A231" t="s">
        <v>1385</v>
      </c>
      <c r="B231" t="s">
        <v>1386</v>
      </c>
      <c r="C231" t="s">
        <v>1387</v>
      </c>
      <c r="D231">
        <v>2018</v>
      </c>
      <c r="E231">
        <v>42</v>
      </c>
      <c r="F231" t="s">
        <v>1388</v>
      </c>
      <c r="G231" t="s">
        <v>126</v>
      </c>
      <c r="H231" t="s">
        <v>36</v>
      </c>
      <c r="I231" t="s">
        <v>1389</v>
      </c>
      <c r="J231" t="s">
        <v>1386</v>
      </c>
      <c r="K231" t="s">
        <v>1390</v>
      </c>
      <c r="L231">
        <v>19</v>
      </c>
      <c r="M231">
        <v>6.3333333329999997</v>
      </c>
      <c r="N231" t="s">
        <v>1391</v>
      </c>
      <c r="O231" t="s">
        <v>33</v>
      </c>
      <c r="P231" t="s">
        <v>33</v>
      </c>
      <c r="Q231" t="s">
        <v>1345</v>
      </c>
      <c r="R231" t="s">
        <v>33</v>
      </c>
      <c r="S231" t="s">
        <v>33</v>
      </c>
      <c r="T231" t="s">
        <v>79</v>
      </c>
      <c r="U231" t="s">
        <v>79</v>
      </c>
      <c r="V231" t="s">
        <v>81</v>
      </c>
      <c r="W231" t="s">
        <v>81</v>
      </c>
      <c r="X231" t="s">
        <v>79</v>
      </c>
      <c r="Y231" t="s">
        <v>79</v>
      </c>
      <c r="Z231" t="s">
        <v>440</v>
      </c>
      <c r="AA231" t="s">
        <v>79</v>
      </c>
      <c r="AB231">
        <v>1</v>
      </c>
      <c r="AC231" t="s">
        <v>36</v>
      </c>
    </row>
    <row r="232" spans="1:29" x14ac:dyDescent="0.25">
      <c r="A232" t="s">
        <v>1392</v>
      </c>
      <c r="B232" t="s">
        <v>1393</v>
      </c>
      <c r="C232" t="s">
        <v>1394</v>
      </c>
      <c r="D232">
        <v>2018</v>
      </c>
      <c r="E232">
        <v>52</v>
      </c>
      <c r="F232" t="s">
        <v>1395</v>
      </c>
      <c r="G232" t="s">
        <v>126</v>
      </c>
      <c r="H232" t="s">
        <v>36</v>
      </c>
      <c r="I232" t="s">
        <v>1396</v>
      </c>
      <c r="J232" t="s">
        <v>1393</v>
      </c>
      <c r="K232" t="s">
        <v>1397</v>
      </c>
      <c r="L232">
        <v>14</v>
      </c>
      <c r="M232">
        <v>4.6666666670000003</v>
      </c>
      <c r="N232" t="s">
        <v>1398</v>
      </c>
      <c r="O232" t="s">
        <v>33</v>
      </c>
      <c r="P232" t="s">
        <v>33</v>
      </c>
      <c r="Q232" t="s">
        <v>170</v>
      </c>
      <c r="R232" t="s">
        <v>1399</v>
      </c>
      <c r="S232" t="s">
        <v>309</v>
      </c>
      <c r="T232" t="s">
        <v>106</v>
      </c>
      <c r="U232" t="s">
        <v>79</v>
      </c>
      <c r="V232" t="s">
        <v>79</v>
      </c>
      <c r="W232" t="s">
        <v>79</v>
      </c>
      <c r="X232" t="s">
        <v>79</v>
      </c>
      <c r="Y232" t="s">
        <v>1400</v>
      </c>
      <c r="Z232" t="s">
        <v>1315</v>
      </c>
      <c r="AA232" t="s">
        <v>79</v>
      </c>
      <c r="AB232">
        <v>1</v>
      </c>
      <c r="AC232" t="s">
        <v>36</v>
      </c>
    </row>
    <row r="233" spans="1:29" x14ac:dyDescent="0.25">
      <c r="A233" t="s">
        <v>1401</v>
      </c>
      <c r="B233" t="s">
        <v>1402</v>
      </c>
      <c r="C233" t="s">
        <v>1403</v>
      </c>
      <c r="D233">
        <v>2018</v>
      </c>
      <c r="E233">
        <v>27</v>
      </c>
      <c r="F233" t="s">
        <v>1404</v>
      </c>
      <c r="G233" t="s">
        <v>126</v>
      </c>
      <c r="H233" t="s">
        <v>36</v>
      </c>
      <c r="I233" t="s">
        <v>1405</v>
      </c>
      <c r="J233" t="s">
        <v>1402</v>
      </c>
      <c r="K233" t="s">
        <v>1406</v>
      </c>
      <c r="L233">
        <v>12</v>
      </c>
      <c r="M233">
        <v>4</v>
      </c>
      <c r="N233" t="s">
        <v>34</v>
      </c>
      <c r="O233" t="s">
        <v>33</v>
      </c>
      <c r="P233" t="s">
        <v>33</v>
      </c>
      <c r="Q233" t="s">
        <v>33</v>
      </c>
      <c r="R233" t="s">
        <v>33</v>
      </c>
      <c r="S233" t="s">
        <v>33</v>
      </c>
      <c r="T233" t="s">
        <v>33</v>
      </c>
      <c r="U233" t="s">
        <v>33</v>
      </c>
      <c r="V233" t="s">
        <v>33</v>
      </c>
      <c r="W233" t="s">
        <v>33</v>
      </c>
      <c r="X233" t="s">
        <v>33</v>
      </c>
      <c r="Y233" t="s">
        <v>33</v>
      </c>
      <c r="Z233" t="s">
        <v>33</v>
      </c>
      <c r="AA233" t="s">
        <v>33</v>
      </c>
      <c r="AB233">
        <v>0</v>
      </c>
      <c r="AC233" t="s">
        <v>41</v>
      </c>
    </row>
    <row r="234" spans="1:29" x14ac:dyDescent="0.25">
      <c r="A234" t="s">
        <v>1407</v>
      </c>
      <c r="B234" t="s">
        <v>1408</v>
      </c>
      <c r="C234" t="s">
        <v>1409</v>
      </c>
      <c r="D234">
        <v>2018</v>
      </c>
      <c r="E234">
        <v>31</v>
      </c>
      <c r="F234" t="s">
        <v>1410</v>
      </c>
      <c r="G234" t="s">
        <v>126</v>
      </c>
      <c r="H234" t="s">
        <v>36</v>
      </c>
      <c r="I234" t="s">
        <v>1411</v>
      </c>
      <c r="J234" t="s">
        <v>1408</v>
      </c>
      <c r="K234" t="s">
        <v>1412</v>
      </c>
      <c r="L234">
        <v>22</v>
      </c>
      <c r="M234">
        <v>7.3333333329999997</v>
      </c>
      <c r="N234" t="s">
        <v>34</v>
      </c>
      <c r="O234" t="s">
        <v>33</v>
      </c>
      <c r="P234" t="s">
        <v>33</v>
      </c>
      <c r="Q234" t="s">
        <v>33</v>
      </c>
      <c r="R234" t="s">
        <v>33</v>
      </c>
      <c r="S234" t="s">
        <v>33</v>
      </c>
      <c r="T234" t="s">
        <v>33</v>
      </c>
      <c r="U234" t="s">
        <v>33</v>
      </c>
      <c r="V234" t="s">
        <v>33</v>
      </c>
      <c r="W234" t="s">
        <v>33</v>
      </c>
      <c r="X234" t="s">
        <v>33</v>
      </c>
      <c r="Y234" t="s">
        <v>33</v>
      </c>
      <c r="Z234" t="s">
        <v>33</v>
      </c>
      <c r="AA234" t="s">
        <v>33</v>
      </c>
      <c r="AB234">
        <v>0</v>
      </c>
      <c r="AC234" t="s">
        <v>36</v>
      </c>
    </row>
    <row r="235" spans="1:29" x14ac:dyDescent="0.25">
      <c r="A235" t="s">
        <v>1413</v>
      </c>
      <c r="B235" t="s">
        <v>1414</v>
      </c>
      <c r="C235" t="s">
        <v>1415</v>
      </c>
      <c r="D235">
        <v>2018</v>
      </c>
      <c r="E235">
        <v>21</v>
      </c>
      <c r="F235" t="s">
        <v>1416</v>
      </c>
      <c r="G235" t="s">
        <v>126</v>
      </c>
      <c r="H235" t="s">
        <v>41</v>
      </c>
      <c r="I235" t="s">
        <v>1417</v>
      </c>
      <c r="J235" t="s">
        <v>1414</v>
      </c>
      <c r="K235" t="s">
        <v>1418</v>
      </c>
      <c r="L235">
        <v>14</v>
      </c>
      <c r="M235">
        <v>4.6666666670000003</v>
      </c>
      <c r="N235" t="s">
        <v>1419</v>
      </c>
      <c r="O235" t="s">
        <v>33</v>
      </c>
      <c r="P235" t="s">
        <v>1420</v>
      </c>
      <c r="Q235" t="s">
        <v>170</v>
      </c>
      <c r="R235" t="s">
        <v>649</v>
      </c>
      <c r="S235" t="s">
        <v>438</v>
      </c>
      <c r="T235" t="s">
        <v>106</v>
      </c>
      <c r="U235" t="s">
        <v>79</v>
      </c>
      <c r="V235" t="s">
        <v>79</v>
      </c>
      <c r="W235" t="s">
        <v>79</v>
      </c>
      <c r="X235" t="s">
        <v>79</v>
      </c>
      <c r="Y235" t="s">
        <v>1421</v>
      </c>
      <c r="Z235" t="s">
        <v>172</v>
      </c>
      <c r="AA235" t="s">
        <v>79</v>
      </c>
      <c r="AB235">
        <v>1</v>
      </c>
      <c r="AC235" t="s">
        <v>36</v>
      </c>
    </row>
    <row r="236" spans="1:29" x14ac:dyDescent="0.25">
      <c r="A236" t="s">
        <v>1422</v>
      </c>
      <c r="B236" t="s">
        <v>1423</v>
      </c>
      <c r="C236" t="s">
        <v>1424</v>
      </c>
      <c r="D236">
        <v>2018</v>
      </c>
      <c r="E236">
        <v>31</v>
      </c>
      <c r="F236" t="s">
        <v>1425</v>
      </c>
      <c r="G236" t="s">
        <v>126</v>
      </c>
      <c r="H236" t="s">
        <v>41</v>
      </c>
      <c r="I236" t="s">
        <v>1426</v>
      </c>
      <c r="J236" t="s">
        <v>1423</v>
      </c>
      <c r="K236" t="s">
        <v>1427</v>
      </c>
      <c r="L236">
        <v>16</v>
      </c>
      <c r="M236">
        <v>5.3333333329999997</v>
      </c>
      <c r="N236" t="s">
        <v>34</v>
      </c>
      <c r="O236" t="s">
        <v>33</v>
      </c>
      <c r="P236" t="s">
        <v>33</v>
      </c>
      <c r="Q236" t="s">
        <v>33</v>
      </c>
      <c r="R236" t="s">
        <v>33</v>
      </c>
      <c r="S236" t="s">
        <v>33</v>
      </c>
      <c r="T236" t="s">
        <v>33</v>
      </c>
      <c r="U236" t="s">
        <v>33</v>
      </c>
      <c r="V236" t="s">
        <v>33</v>
      </c>
      <c r="W236" t="s">
        <v>33</v>
      </c>
      <c r="X236" t="s">
        <v>33</v>
      </c>
      <c r="Y236" t="s">
        <v>33</v>
      </c>
      <c r="Z236" t="s">
        <v>33</v>
      </c>
      <c r="AA236" t="s">
        <v>33</v>
      </c>
      <c r="AB236">
        <v>0</v>
      </c>
      <c r="AC236" t="s">
        <v>41</v>
      </c>
    </row>
    <row r="237" spans="1:29" x14ac:dyDescent="0.25">
      <c r="A237" t="s">
        <v>1428</v>
      </c>
      <c r="B237" t="s">
        <v>1429</v>
      </c>
      <c r="C237" t="s">
        <v>1430</v>
      </c>
      <c r="D237">
        <v>2018</v>
      </c>
      <c r="E237">
        <v>28</v>
      </c>
      <c r="F237" t="s">
        <v>1431</v>
      </c>
      <c r="G237" t="s">
        <v>126</v>
      </c>
      <c r="H237" t="s">
        <v>41</v>
      </c>
      <c r="I237" t="s">
        <v>1432</v>
      </c>
      <c r="J237" t="s">
        <v>1429</v>
      </c>
      <c r="K237" t="s">
        <v>1433</v>
      </c>
      <c r="L237">
        <v>19</v>
      </c>
      <c r="M237">
        <v>6.3333333329999997</v>
      </c>
      <c r="N237" t="s">
        <v>34</v>
      </c>
      <c r="O237" t="s">
        <v>33</v>
      </c>
      <c r="P237" t="s">
        <v>33</v>
      </c>
      <c r="Q237" t="s">
        <v>33</v>
      </c>
      <c r="R237" t="s">
        <v>33</v>
      </c>
      <c r="S237" t="s">
        <v>33</v>
      </c>
      <c r="T237" t="s">
        <v>33</v>
      </c>
      <c r="U237" t="s">
        <v>33</v>
      </c>
      <c r="V237" t="s">
        <v>33</v>
      </c>
      <c r="W237" t="s">
        <v>33</v>
      </c>
      <c r="X237" t="s">
        <v>33</v>
      </c>
      <c r="Y237" t="s">
        <v>33</v>
      </c>
      <c r="Z237" t="s">
        <v>33</v>
      </c>
      <c r="AA237" t="s">
        <v>33</v>
      </c>
      <c r="AB237">
        <v>0</v>
      </c>
      <c r="AC237" t="s">
        <v>36</v>
      </c>
    </row>
    <row r="238" spans="1:29" x14ac:dyDescent="0.25">
      <c r="A238" t="s">
        <v>1434</v>
      </c>
      <c r="B238" t="s">
        <v>1435</v>
      </c>
      <c r="C238" t="s">
        <v>1436</v>
      </c>
      <c r="D238">
        <v>2018</v>
      </c>
      <c r="E238">
        <v>37</v>
      </c>
      <c r="F238" t="s">
        <v>1437</v>
      </c>
      <c r="G238" t="s">
        <v>126</v>
      </c>
      <c r="H238" t="s">
        <v>41</v>
      </c>
      <c r="I238" t="s">
        <v>1438</v>
      </c>
      <c r="J238" t="s">
        <v>1435</v>
      </c>
      <c r="K238" t="s">
        <v>1439</v>
      </c>
      <c r="L238">
        <v>25</v>
      </c>
      <c r="M238">
        <v>8.3333333330000006</v>
      </c>
      <c r="N238" t="s">
        <v>34</v>
      </c>
      <c r="O238" t="s">
        <v>33</v>
      </c>
      <c r="P238" t="s">
        <v>33</v>
      </c>
      <c r="Q238" t="s">
        <v>33</v>
      </c>
      <c r="R238" t="s">
        <v>33</v>
      </c>
      <c r="S238" t="s">
        <v>33</v>
      </c>
      <c r="T238" t="s">
        <v>33</v>
      </c>
      <c r="U238" t="s">
        <v>33</v>
      </c>
      <c r="V238" t="s">
        <v>33</v>
      </c>
      <c r="W238" t="s">
        <v>33</v>
      </c>
      <c r="X238" t="s">
        <v>33</v>
      </c>
      <c r="Y238" t="s">
        <v>33</v>
      </c>
      <c r="Z238" t="s">
        <v>33</v>
      </c>
      <c r="AA238" t="s">
        <v>33</v>
      </c>
      <c r="AB238">
        <v>0</v>
      </c>
      <c r="AC238" t="s">
        <v>36</v>
      </c>
    </row>
    <row r="239" spans="1:29" x14ac:dyDescent="0.25">
      <c r="A239" t="s">
        <v>1440</v>
      </c>
      <c r="B239" t="s">
        <v>1441</v>
      </c>
      <c r="C239" t="s">
        <v>1442</v>
      </c>
      <c r="D239">
        <v>2018</v>
      </c>
      <c r="E239">
        <v>28</v>
      </c>
      <c r="F239" t="s">
        <v>1443</v>
      </c>
      <c r="G239" t="s">
        <v>33</v>
      </c>
      <c r="H239" t="s">
        <v>33</v>
      </c>
      <c r="I239" t="s">
        <v>33</v>
      </c>
      <c r="J239" t="s">
        <v>33</v>
      </c>
      <c r="K239" t="s">
        <v>33</v>
      </c>
      <c r="L239" t="s">
        <v>33</v>
      </c>
      <c r="M239" t="s">
        <v>33</v>
      </c>
      <c r="N239" t="s">
        <v>34</v>
      </c>
      <c r="O239" t="s">
        <v>1444</v>
      </c>
      <c r="P239" t="s">
        <v>33</v>
      </c>
      <c r="Q239" t="s">
        <v>33</v>
      </c>
      <c r="R239" t="s">
        <v>33</v>
      </c>
      <c r="S239" t="s">
        <v>33</v>
      </c>
      <c r="T239" t="s">
        <v>33</v>
      </c>
      <c r="U239" t="s">
        <v>33</v>
      </c>
      <c r="V239" t="s">
        <v>33</v>
      </c>
      <c r="W239" t="s">
        <v>33</v>
      </c>
      <c r="X239" t="s">
        <v>33</v>
      </c>
      <c r="Y239" t="s">
        <v>33</v>
      </c>
      <c r="Z239" t="s">
        <v>33</v>
      </c>
      <c r="AA239" t="s">
        <v>33</v>
      </c>
      <c r="AB239" t="s">
        <v>33</v>
      </c>
      <c r="AC239" t="s">
        <v>36</v>
      </c>
    </row>
    <row r="240" spans="1:29" x14ac:dyDescent="0.25">
      <c r="A240" t="s">
        <v>1445</v>
      </c>
      <c r="B240" t="s">
        <v>1446</v>
      </c>
      <c r="C240" t="s">
        <v>1447</v>
      </c>
      <c r="D240">
        <v>2018</v>
      </c>
      <c r="E240">
        <v>24</v>
      </c>
      <c r="F240" t="s">
        <v>1448</v>
      </c>
      <c r="G240" t="s">
        <v>33</v>
      </c>
      <c r="H240" t="s">
        <v>33</v>
      </c>
      <c r="I240" t="s">
        <v>33</v>
      </c>
      <c r="J240" t="s">
        <v>33</v>
      </c>
      <c r="K240" t="s">
        <v>33</v>
      </c>
      <c r="L240" t="s">
        <v>33</v>
      </c>
      <c r="M240" t="s">
        <v>33</v>
      </c>
      <c r="N240" t="str">
        <f>VLOOKUP($C240,Sheet2!$C:$U,4,FALSE)</f>
        <v>N/A</v>
      </c>
      <c r="O240" t="str">
        <f>VLOOKUP($C240,Sheet2!$C:$U,5,FALSE)</f>
        <v>NA</v>
      </c>
      <c r="P240" t="str">
        <f>VLOOKUP($C240,Sheet2!$C:$U,6,FALSE)</f>
        <v>NA</v>
      </c>
      <c r="Q240" t="str">
        <f>VLOOKUP($C240,Sheet2!$C:$U,7,FALSE)</f>
        <v>NA</v>
      </c>
      <c r="R240" t="str">
        <f>VLOOKUP($C240,Sheet2!$C:$U,8,FALSE)</f>
        <v>NA</v>
      </c>
      <c r="S240" t="str">
        <f>VLOOKUP($C240,Sheet2!$C:$U,9,FALSE)</f>
        <v>NA</v>
      </c>
      <c r="T240" t="str">
        <f>VLOOKUP($C240,Sheet2!$C:$U,10,FALSE)</f>
        <v>NA</v>
      </c>
      <c r="U240" t="str">
        <f>VLOOKUP($C240,Sheet2!$C:$U,11,FALSE)</f>
        <v>NA</v>
      </c>
      <c r="V240" t="str">
        <f>VLOOKUP($C240,Sheet2!$C:$U,12,FALSE)</f>
        <v>NA</v>
      </c>
      <c r="W240" t="str">
        <f>VLOOKUP($C240,Sheet2!$C:$U,13,FALSE)</f>
        <v>NA</v>
      </c>
      <c r="X240" t="str">
        <f>VLOOKUP($C240,Sheet2!$C:$U,14,FALSE)</f>
        <v>NA</v>
      </c>
      <c r="Y240" t="str">
        <f>VLOOKUP($C240,Sheet2!$C:$U,15,FALSE)</f>
        <v>NA</v>
      </c>
      <c r="Z240" t="str">
        <f>VLOOKUP($C240,Sheet2!$C:$U,16,FALSE)</f>
        <v>NA</v>
      </c>
      <c r="AA240" t="str">
        <f>VLOOKUP($C240,Sheet2!$C:$U,17,FALSE)</f>
        <v>NA</v>
      </c>
      <c r="AB240" t="str">
        <f>VLOOKUP($C240,Sheet2!$C:$U,18,FALSE)</f>
        <v>NA</v>
      </c>
      <c r="AC240" t="s">
        <v>41</v>
      </c>
    </row>
    <row r="241" spans="1:29" x14ac:dyDescent="0.25">
      <c r="A241" t="s">
        <v>1449</v>
      </c>
      <c r="B241" t="s">
        <v>1450</v>
      </c>
      <c r="C241" t="s">
        <v>1451</v>
      </c>
      <c r="D241">
        <v>2018</v>
      </c>
      <c r="E241">
        <v>20</v>
      </c>
      <c r="F241" t="s">
        <v>1452</v>
      </c>
      <c r="G241" t="s">
        <v>33</v>
      </c>
      <c r="H241" t="s">
        <v>33</v>
      </c>
      <c r="I241" t="s">
        <v>33</v>
      </c>
      <c r="J241" t="s">
        <v>33</v>
      </c>
      <c r="K241" t="s">
        <v>33</v>
      </c>
      <c r="L241" t="s">
        <v>33</v>
      </c>
      <c r="M241" t="s">
        <v>33</v>
      </c>
      <c r="N241" t="s">
        <v>34</v>
      </c>
      <c r="O241" t="s">
        <v>1453</v>
      </c>
      <c r="P241" t="s">
        <v>33</v>
      </c>
      <c r="Q241" t="s">
        <v>33</v>
      </c>
      <c r="R241" t="s">
        <v>33</v>
      </c>
      <c r="S241" t="s">
        <v>33</v>
      </c>
      <c r="T241" t="s">
        <v>33</v>
      </c>
      <c r="U241" t="s">
        <v>33</v>
      </c>
      <c r="V241" t="s">
        <v>33</v>
      </c>
      <c r="W241" t="s">
        <v>33</v>
      </c>
      <c r="X241" t="s">
        <v>33</v>
      </c>
      <c r="Y241" t="s">
        <v>33</v>
      </c>
      <c r="Z241" t="s">
        <v>33</v>
      </c>
      <c r="AA241" t="s">
        <v>33</v>
      </c>
      <c r="AB241" t="s">
        <v>33</v>
      </c>
      <c r="AC241" t="s">
        <v>36</v>
      </c>
    </row>
    <row r="242" spans="1:29" x14ac:dyDescent="0.25">
      <c r="A242" t="s">
        <v>1454</v>
      </c>
      <c r="B242" t="s">
        <v>1455</v>
      </c>
      <c r="C242" t="s">
        <v>1456</v>
      </c>
      <c r="D242">
        <v>2017</v>
      </c>
      <c r="E242">
        <v>34</v>
      </c>
      <c r="F242" t="s">
        <v>1457</v>
      </c>
      <c r="G242" t="s">
        <v>126</v>
      </c>
      <c r="H242" t="s">
        <v>36</v>
      </c>
      <c r="I242" t="s">
        <v>1458</v>
      </c>
      <c r="J242" t="s">
        <v>1455</v>
      </c>
      <c r="K242" t="s">
        <v>1459</v>
      </c>
      <c r="L242">
        <v>16</v>
      </c>
      <c r="M242">
        <v>4</v>
      </c>
      <c r="N242" t="s">
        <v>34</v>
      </c>
      <c r="O242" t="s">
        <v>33</v>
      </c>
      <c r="P242" t="s">
        <v>33</v>
      </c>
      <c r="Q242" t="s">
        <v>33</v>
      </c>
      <c r="R242" t="s">
        <v>33</v>
      </c>
      <c r="S242" t="s">
        <v>33</v>
      </c>
      <c r="T242" t="s">
        <v>33</v>
      </c>
      <c r="U242" t="s">
        <v>33</v>
      </c>
      <c r="V242" t="s">
        <v>33</v>
      </c>
      <c r="W242" t="s">
        <v>33</v>
      </c>
      <c r="X242" t="s">
        <v>33</v>
      </c>
      <c r="Y242" t="s">
        <v>33</v>
      </c>
      <c r="Z242" t="s">
        <v>33</v>
      </c>
      <c r="AA242" t="s">
        <v>33</v>
      </c>
      <c r="AB242">
        <v>0</v>
      </c>
      <c r="AC242" t="s">
        <v>41</v>
      </c>
    </row>
    <row r="243" spans="1:29" x14ac:dyDescent="0.25">
      <c r="A243" t="s">
        <v>1460</v>
      </c>
      <c r="B243" t="s">
        <v>1461</v>
      </c>
      <c r="C243" t="s">
        <v>1462</v>
      </c>
      <c r="D243">
        <v>2017</v>
      </c>
      <c r="E243">
        <v>27</v>
      </c>
      <c r="F243" t="s">
        <v>1463</v>
      </c>
      <c r="G243" t="s">
        <v>126</v>
      </c>
      <c r="H243" t="s">
        <v>41</v>
      </c>
      <c r="I243" t="s">
        <v>1464</v>
      </c>
      <c r="J243" t="s">
        <v>1461</v>
      </c>
      <c r="K243" t="s">
        <v>1465</v>
      </c>
      <c r="L243">
        <v>16</v>
      </c>
      <c r="M243">
        <v>4</v>
      </c>
      <c r="N243" t="s">
        <v>34</v>
      </c>
      <c r="O243" t="s">
        <v>33</v>
      </c>
      <c r="P243" t="s">
        <v>33</v>
      </c>
      <c r="Q243" t="s">
        <v>33</v>
      </c>
      <c r="R243" t="s">
        <v>33</v>
      </c>
      <c r="S243" t="s">
        <v>33</v>
      </c>
      <c r="T243" t="s">
        <v>33</v>
      </c>
      <c r="U243" t="s">
        <v>33</v>
      </c>
      <c r="V243" t="s">
        <v>33</v>
      </c>
      <c r="W243" t="s">
        <v>33</v>
      </c>
      <c r="X243" t="s">
        <v>33</v>
      </c>
      <c r="Y243" t="s">
        <v>33</v>
      </c>
      <c r="Z243" t="s">
        <v>33</v>
      </c>
      <c r="AA243" t="s">
        <v>33</v>
      </c>
      <c r="AB243">
        <v>0</v>
      </c>
      <c r="AC243" t="s">
        <v>36</v>
      </c>
    </row>
    <row r="244" spans="1:29" x14ac:dyDescent="0.25">
      <c r="A244" t="s">
        <v>1466</v>
      </c>
      <c r="B244" t="s">
        <v>1467</v>
      </c>
      <c r="C244" t="s">
        <v>1468</v>
      </c>
      <c r="D244">
        <v>2017</v>
      </c>
      <c r="E244">
        <v>25</v>
      </c>
      <c r="F244" t="s">
        <v>1469</v>
      </c>
      <c r="G244" t="s">
        <v>33</v>
      </c>
      <c r="H244" t="s">
        <v>33</v>
      </c>
      <c r="I244" t="s">
        <v>33</v>
      </c>
      <c r="J244" t="s">
        <v>33</v>
      </c>
      <c r="K244" t="s">
        <v>33</v>
      </c>
      <c r="L244" t="s">
        <v>33</v>
      </c>
      <c r="M244" t="s">
        <v>33</v>
      </c>
      <c r="N244" t="s">
        <v>34</v>
      </c>
      <c r="O244" t="s">
        <v>1470</v>
      </c>
      <c r="P244" t="s">
        <v>33</v>
      </c>
      <c r="Q244" t="s">
        <v>33</v>
      </c>
      <c r="R244" t="s">
        <v>33</v>
      </c>
      <c r="S244" t="s">
        <v>33</v>
      </c>
      <c r="T244" t="s">
        <v>33</v>
      </c>
      <c r="U244" t="s">
        <v>33</v>
      </c>
      <c r="V244" t="s">
        <v>33</v>
      </c>
      <c r="W244" t="s">
        <v>33</v>
      </c>
      <c r="X244" t="s">
        <v>33</v>
      </c>
      <c r="Y244" t="s">
        <v>33</v>
      </c>
      <c r="Z244" t="s">
        <v>33</v>
      </c>
      <c r="AA244" t="s">
        <v>33</v>
      </c>
      <c r="AB244" t="s">
        <v>33</v>
      </c>
      <c r="AC244" t="s">
        <v>36</v>
      </c>
    </row>
    <row r="245" spans="1:29" x14ac:dyDescent="0.25">
      <c r="A245" t="s">
        <v>1471</v>
      </c>
      <c r="B245" t="s">
        <v>1472</v>
      </c>
      <c r="C245" t="s">
        <v>1473</v>
      </c>
      <c r="D245">
        <v>2017</v>
      </c>
      <c r="E245">
        <v>46</v>
      </c>
      <c r="F245" t="s">
        <v>1474</v>
      </c>
      <c r="G245" t="s">
        <v>126</v>
      </c>
      <c r="H245" t="s">
        <v>36</v>
      </c>
      <c r="I245" t="s">
        <v>1475</v>
      </c>
      <c r="J245" t="s">
        <v>1472</v>
      </c>
      <c r="K245" t="s">
        <v>1476</v>
      </c>
      <c r="L245">
        <v>31</v>
      </c>
      <c r="M245">
        <v>7.75</v>
      </c>
      <c r="N245" t="s">
        <v>1477</v>
      </c>
      <c r="O245" t="s">
        <v>33</v>
      </c>
      <c r="P245" t="s">
        <v>33</v>
      </c>
      <c r="Q245" t="s">
        <v>170</v>
      </c>
      <c r="R245" t="s">
        <v>504</v>
      </c>
      <c r="S245" t="s">
        <v>438</v>
      </c>
      <c r="T245" t="s">
        <v>106</v>
      </c>
      <c r="U245" t="s">
        <v>79</v>
      </c>
      <c r="V245" t="s">
        <v>79</v>
      </c>
      <c r="W245" t="s">
        <v>79</v>
      </c>
      <c r="X245" t="s">
        <v>79</v>
      </c>
      <c r="Y245" t="s">
        <v>1421</v>
      </c>
      <c r="Z245" t="s">
        <v>172</v>
      </c>
      <c r="AA245" t="s">
        <v>79</v>
      </c>
      <c r="AB245">
        <v>1</v>
      </c>
      <c r="AC245" t="s">
        <v>41</v>
      </c>
    </row>
    <row r="246" spans="1:29" ht="120" x14ac:dyDescent="0.25">
      <c r="A246" t="s">
        <v>1478</v>
      </c>
      <c r="B246" t="s">
        <v>1479</v>
      </c>
      <c r="C246" t="s">
        <v>1480</v>
      </c>
      <c r="D246">
        <v>2017</v>
      </c>
      <c r="E246">
        <v>116</v>
      </c>
      <c r="F246" t="s">
        <v>1481</v>
      </c>
      <c r="G246" t="s">
        <v>126</v>
      </c>
      <c r="H246" t="s">
        <v>36</v>
      </c>
      <c r="I246" t="s">
        <v>1482</v>
      </c>
      <c r="J246" t="s">
        <v>1479</v>
      </c>
      <c r="K246" t="s">
        <v>1483</v>
      </c>
      <c r="L246">
        <v>61</v>
      </c>
      <c r="M246">
        <v>15.25</v>
      </c>
      <c r="N246" s="1" t="s">
        <v>1484</v>
      </c>
      <c r="O246" t="s">
        <v>33</v>
      </c>
      <c r="P246" t="s">
        <v>33</v>
      </c>
      <c r="Q246" t="s">
        <v>346</v>
      </c>
      <c r="R246" t="s">
        <v>1485</v>
      </c>
      <c r="S246" t="s">
        <v>33</v>
      </c>
      <c r="T246" t="s">
        <v>79</v>
      </c>
      <c r="U246" t="s">
        <v>81</v>
      </c>
      <c r="V246" t="s">
        <v>79</v>
      </c>
      <c r="W246" t="s">
        <v>79</v>
      </c>
      <c r="X246" t="s">
        <v>79</v>
      </c>
      <c r="Y246" t="s">
        <v>79</v>
      </c>
      <c r="Z246" t="s">
        <v>1486</v>
      </c>
      <c r="AA246" t="s">
        <v>81</v>
      </c>
      <c r="AB246">
        <v>1</v>
      </c>
      <c r="AC246" t="s">
        <v>36</v>
      </c>
    </row>
    <row r="247" spans="1:29" x14ac:dyDescent="0.25">
      <c r="A247" t="s">
        <v>1487</v>
      </c>
      <c r="B247" t="s">
        <v>1488</v>
      </c>
      <c r="C247" t="s">
        <v>1489</v>
      </c>
      <c r="D247">
        <v>2017</v>
      </c>
      <c r="E247">
        <v>34</v>
      </c>
      <c r="F247" t="s">
        <v>1490</v>
      </c>
      <c r="G247" t="s">
        <v>126</v>
      </c>
      <c r="H247" t="s">
        <v>36</v>
      </c>
      <c r="I247" t="s">
        <v>1491</v>
      </c>
      <c r="J247" t="s">
        <v>1488</v>
      </c>
      <c r="K247" t="s">
        <v>1492</v>
      </c>
      <c r="L247">
        <v>24</v>
      </c>
      <c r="M247">
        <v>6</v>
      </c>
      <c r="N247" t="s">
        <v>34</v>
      </c>
      <c r="O247" t="s">
        <v>33</v>
      </c>
      <c r="P247" t="s">
        <v>33</v>
      </c>
      <c r="Q247" t="s">
        <v>33</v>
      </c>
      <c r="R247" t="s">
        <v>33</v>
      </c>
      <c r="S247" t="s">
        <v>33</v>
      </c>
      <c r="T247" t="s">
        <v>33</v>
      </c>
      <c r="U247" t="s">
        <v>33</v>
      </c>
      <c r="V247" t="s">
        <v>33</v>
      </c>
      <c r="W247" t="s">
        <v>33</v>
      </c>
      <c r="X247" t="s">
        <v>33</v>
      </c>
      <c r="Y247" t="s">
        <v>33</v>
      </c>
      <c r="Z247" t="s">
        <v>33</v>
      </c>
      <c r="AA247" t="s">
        <v>33</v>
      </c>
      <c r="AB247">
        <v>0</v>
      </c>
      <c r="AC247" t="s">
        <v>36</v>
      </c>
    </row>
    <row r="248" spans="1:29" x14ac:dyDescent="0.25">
      <c r="A248" t="s">
        <v>1493</v>
      </c>
      <c r="B248" t="s">
        <v>1494</v>
      </c>
      <c r="C248" t="s">
        <v>1495</v>
      </c>
      <c r="D248">
        <v>2017</v>
      </c>
      <c r="E248">
        <v>39</v>
      </c>
      <c r="F248" t="s">
        <v>1496</v>
      </c>
      <c r="G248" t="s">
        <v>126</v>
      </c>
      <c r="H248" t="s">
        <v>41</v>
      </c>
      <c r="I248" t="s">
        <v>1497</v>
      </c>
      <c r="J248" t="s">
        <v>1494</v>
      </c>
      <c r="K248" t="s">
        <v>1498</v>
      </c>
      <c r="L248">
        <v>27</v>
      </c>
      <c r="M248">
        <v>6.75</v>
      </c>
      <c r="N248" t="s">
        <v>34</v>
      </c>
      <c r="O248" t="s">
        <v>33</v>
      </c>
      <c r="P248" t="s">
        <v>33</v>
      </c>
      <c r="Q248" t="s">
        <v>33</v>
      </c>
      <c r="R248" t="s">
        <v>33</v>
      </c>
      <c r="S248" t="s">
        <v>33</v>
      </c>
      <c r="T248" t="s">
        <v>33</v>
      </c>
      <c r="U248" t="s">
        <v>33</v>
      </c>
      <c r="V248" t="s">
        <v>33</v>
      </c>
      <c r="W248" t="s">
        <v>33</v>
      </c>
      <c r="X248" t="s">
        <v>33</v>
      </c>
      <c r="Y248" t="s">
        <v>33</v>
      </c>
      <c r="Z248" t="s">
        <v>33</v>
      </c>
      <c r="AA248" t="s">
        <v>33</v>
      </c>
      <c r="AB248">
        <v>0</v>
      </c>
      <c r="AC248" t="s">
        <v>41</v>
      </c>
    </row>
    <row r="249" spans="1:29" x14ac:dyDescent="0.25">
      <c r="A249" t="s">
        <v>1499</v>
      </c>
      <c r="B249" t="s">
        <v>1500</v>
      </c>
      <c r="C249" t="s">
        <v>1501</v>
      </c>
      <c r="D249">
        <v>2017</v>
      </c>
      <c r="E249">
        <v>36</v>
      </c>
      <c r="F249" t="s">
        <v>1502</v>
      </c>
      <c r="G249" t="s">
        <v>126</v>
      </c>
      <c r="H249" t="s">
        <v>36</v>
      </c>
      <c r="I249" t="s">
        <v>1503</v>
      </c>
      <c r="J249" t="s">
        <v>1500</v>
      </c>
      <c r="K249" t="s">
        <v>1504</v>
      </c>
      <c r="L249">
        <v>24</v>
      </c>
      <c r="M249">
        <v>6</v>
      </c>
      <c r="N249" t="s">
        <v>34</v>
      </c>
      <c r="O249" t="s">
        <v>33</v>
      </c>
      <c r="P249" t="s">
        <v>33</v>
      </c>
      <c r="Q249" t="s">
        <v>33</v>
      </c>
      <c r="R249" t="s">
        <v>33</v>
      </c>
      <c r="S249" t="s">
        <v>33</v>
      </c>
      <c r="T249" t="s">
        <v>33</v>
      </c>
      <c r="U249" t="s">
        <v>33</v>
      </c>
      <c r="V249" t="s">
        <v>33</v>
      </c>
      <c r="W249" t="s">
        <v>33</v>
      </c>
      <c r="X249" t="s">
        <v>33</v>
      </c>
      <c r="Y249" t="s">
        <v>33</v>
      </c>
      <c r="Z249" t="s">
        <v>33</v>
      </c>
      <c r="AA249" t="s">
        <v>33</v>
      </c>
      <c r="AB249">
        <v>0</v>
      </c>
      <c r="AC249" t="s">
        <v>36</v>
      </c>
    </row>
    <row r="250" spans="1:29" x14ac:dyDescent="0.25">
      <c r="A250" t="s">
        <v>1505</v>
      </c>
      <c r="B250" t="s">
        <v>1506</v>
      </c>
      <c r="C250" t="s">
        <v>1507</v>
      </c>
      <c r="D250">
        <v>2017</v>
      </c>
      <c r="E250">
        <v>81</v>
      </c>
      <c r="F250" t="s">
        <v>1508</v>
      </c>
      <c r="G250" t="s">
        <v>126</v>
      </c>
      <c r="H250" t="s">
        <v>36</v>
      </c>
      <c r="I250" t="s">
        <v>1509</v>
      </c>
      <c r="J250" t="s">
        <v>1506</v>
      </c>
      <c r="K250" t="s">
        <v>1510</v>
      </c>
      <c r="L250">
        <v>43</v>
      </c>
      <c r="M250">
        <v>10.75</v>
      </c>
      <c r="N250" t="s">
        <v>34</v>
      </c>
      <c r="O250" t="s">
        <v>33</v>
      </c>
      <c r="P250" t="s">
        <v>33</v>
      </c>
      <c r="Q250" t="s">
        <v>33</v>
      </c>
      <c r="R250" t="s">
        <v>33</v>
      </c>
      <c r="S250" t="s">
        <v>33</v>
      </c>
      <c r="T250" t="s">
        <v>33</v>
      </c>
      <c r="U250" t="s">
        <v>33</v>
      </c>
      <c r="V250" t="s">
        <v>33</v>
      </c>
      <c r="W250" t="s">
        <v>33</v>
      </c>
      <c r="X250" t="s">
        <v>33</v>
      </c>
      <c r="Y250" t="s">
        <v>33</v>
      </c>
      <c r="Z250" t="s">
        <v>33</v>
      </c>
      <c r="AA250" t="s">
        <v>33</v>
      </c>
      <c r="AB250">
        <v>0</v>
      </c>
      <c r="AC250" t="s">
        <v>41</v>
      </c>
    </row>
    <row r="251" spans="1:29" x14ac:dyDescent="0.25">
      <c r="A251" t="s">
        <v>1511</v>
      </c>
      <c r="B251" t="s">
        <v>1512</v>
      </c>
      <c r="C251" t="s">
        <v>1513</v>
      </c>
      <c r="D251">
        <v>2017</v>
      </c>
      <c r="E251">
        <v>66</v>
      </c>
      <c r="F251" t="s">
        <v>1514</v>
      </c>
      <c r="G251" t="s">
        <v>126</v>
      </c>
      <c r="H251" t="s">
        <v>41</v>
      </c>
      <c r="I251" t="s">
        <v>1515</v>
      </c>
      <c r="J251" t="s">
        <v>1512</v>
      </c>
      <c r="K251" t="s">
        <v>1516</v>
      </c>
      <c r="L251">
        <v>48</v>
      </c>
      <c r="M251">
        <v>12</v>
      </c>
      <c r="N251" t="s">
        <v>34</v>
      </c>
      <c r="O251" t="s">
        <v>33</v>
      </c>
      <c r="P251" t="s">
        <v>33</v>
      </c>
      <c r="Q251" t="s">
        <v>33</v>
      </c>
      <c r="R251" t="s">
        <v>33</v>
      </c>
      <c r="S251" t="s">
        <v>33</v>
      </c>
      <c r="T251" t="s">
        <v>33</v>
      </c>
      <c r="U251" t="s">
        <v>33</v>
      </c>
      <c r="V251" t="s">
        <v>33</v>
      </c>
      <c r="W251" t="s">
        <v>33</v>
      </c>
      <c r="X251" t="s">
        <v>33</v>
      </c>
      <c r="Y251" t="s">
        <v>33</v>
      </c>
      <c r="Z251" t="s">
        <v>33</v>
      </c>
      <c r="AA251" t="s">
        <v>33</v>
      </c>
      <c r="AB251">
        <v>0</v>
      </c>
      <c r="AC251" t="s">
        <v>36</v>
      </c>
    </row>
    <row r="252" spans="1:29" x14ac:dyDescent="0.25">
      <c r="A252" t="s">
        <v>1517</v>
      </c>
      <c r="B252" t="s">
        <v>1518</v>
      </c>
      <c r="C252" t="s">
        <v>1519</v>
      </c>
      <c r="D252">
        <v>2016</v>
      </c>
      <c r="E252">
        <v>57</v>
      </c>
      <c r="F252" t="s">
        <v>1520</v>
      </c>
      <c r="G252" t="s">
        <v>126</v>
      </c>
      <c r="H252" t="s">
        <v>36</v>
      </c>
      <c r="I252" t="s">
        <v>1521</v>
      </c>
      <c r="J252" t="s">
        <v>1518</v>
      </c>
      <c r="K252" t="s">
        <v>1522</v>
      </c>
      <c r="L252">
        <v>36</v>
      </c>
      <c r="M252">
        <v>7.2</v>
      </c>
      <c r="N252" t="s">
        <v>1523</v>
      </c>
      <c r="O252" t="s">
        <v>33</v>
      </c>
      <c r="P252" t="s">
        <v>33</v>
      </c>
      <c r="Q252" t="s">
        <v>170</v>
      </c>
      <c r="R252" t="s">
        <v>104</v>
      </c>
      <c r="S252" t="s">
        <v>270</v>
      </c>
      <c r="T252" t="s">
        <v>106</v>
      </c>
      <c r="U252" t="s">
        <v>79</v>
      </c>
      <c r="V252" t="s">
        <v>286</v>
      </c>
      <c r="W252" t="s">
        <v>79</v>
      </c>
      <c r="X252" t="s">
        <v>79</v>
      </c>
      <c r="Y252" t="s">
        <v>1524</v>
      </c>
      <c r="Z252" t="s">
        <v>172</v>
      </c>
      <c r="AA252" t="s">
        <v>79</v>
      </c>
      <c r="AB252">
        <v>1</v>
      </c>
      <c r="AC252" t="s">
        <v>41</v>
      </c>
    </row>
    <row r="253" spans="1:29" x14ac:dyDescent="0.25">
      <c r="A253" t="s">
        <v>1525</v>
      </c>
      <c r="B253" t="s">
        <v>1526</v>
      </c>
      <c r="C253" t="s">
        <v>1527</v>
      </c>
      <c r="D253">
        <v>2016</v>
      </c>
      <c r="E253">
        <v>34</v>
      </c>
      <c r="F253" t="s">
        <v>1528</v>
      </c>
      <c r="G253" t="s">
        <v>33</v>
      </c>
      <c r="H253" t="s">
        <v>33</v>
      </c>
      <c r="I253" t="s">
        <v>33</v>
      </c>
      <c r="J253" t="s">
        <v>33</v>
      </c>
      <c r="K253" t="s">
        <v>33</v>
      </c>
      <c r="L253" t="s">
        <v>33</v>
      </c>
      <c r="M253" t="s">
        <v>33</v>
      </c>
      <c r="N253" t="str">
        <f>VLOOKUP($C253,Sheet2!$C:$U,4,FALSE)</f>
        <v>N/A</v>
      </c>
      <c r="O253" t="str">
        <f>VLOOKUP($C253,Sheet2!$C:$U,5,FALSE)</f>
        <v>NA</v>
      </c>
      <c r="P253" t="str">
        <f>VLOOKUP($C253,Sheet2!$C:$U,6,FALSE)</f>
        <v>NA</v>
      </c>
      <c r="Q253" t="str">
        <f>VLOOKUP($C253,Sheet2!$C:$U,7,FALSE)</f>
        <v>NA</v>
      </c>
      <c r="R253" t="str">
        <f>VLOOKUP($C253,Sheet2!$C:$U,8,FALSE)</f>
        <v>NA</v>
      </c>
      <c r="S253" t="str">
        <f>VLOOKUP($C253,Sheet2!$C:$U,9,FALSE)</f>
        <v>NA</v>
      </c>
      <c r="T253" t="str">
        <f>VLOOKUP($C253,Sheet2!$C:$U,10,FALSE)</f>
        <v>NA</v>
      </c>
      <c r="U253" t="str">
        <f>VLOOKUP($C253,Sheet2!$C:$U,11,FALSE)</f>
        <v>NA</v>
      </c>
      <c r="V253" t="str">
        <f>VLOOKUP($C253,Sheet2!$C:$U,12,FALSE)</f>
        <v>NA</v>
      </c>
      <c r="W253" t="str">
        <f>VLOOKUP($C253,Sheet2!$C:$U,13,FALSE)</f>
        <v>NA</v>
      </c>
      <c r="X253" t="str">
        <f>VLOOKUP($C253,Sheet2!$C:$U,14,FALSE)</f>
        <v>NA</v>
      </c>
      <c r="Y253" t="str">
        <f>VLOOKUP($C253,Sheet2!$C:$U,15,FALSE)</f>
        <v>NA</v>
      </c>
      <c r="Z253" t="str">
        <f>VLOOKUP($C253,Sheet2!$C:$U,16,FALSE)</f>
        <v>NA</v>
      </c>
      <c r="AA253" t="str">
        <f>VLOOKUP($C253,Sheet2!$C:$U,17,FALSE)</f>
        <v>NA</v>
      </c>
      <c r="AB253" t="str">
        <f>VLOOKUP($C253,Sheet2!$C:$U,18,FALSE)</f>
        <v>NA</v>
      </c>
      <c r="AC253" t="s">
        <v>41</v>
      </c>
    </row>
    <row r="254" spans="1:29" x14ac:dyDescent="0.25">
      <c r="A254" t="s">
        <v>1529</v>
      </c>
      <c r="B254" t="s">
        <v>1530</v>
      </c>
      <c r="C254" t="s">
        <v>1531</v>
      </c>
      <c r="D254">
        <v>2016</v>
      </c>
      <c r="E254">
        <v>49</v>
      </c>
      <c r="F254" t="s">
        <v>1532</v>
      </c>
      <c r="G254" t="s">
        <v>126</v>
      </c>
      <c r="H254" t="s">
        <v>41</v>
      </c>
      <c r="I254" t="s">
        <v>1533</v>
      </c>
      <c r="J254" t="s">
        <v>1530</v>
      </c>
      <c r="K254" t="s">
        <v>1534</v>
      </c>
      <c r="L254">
        <v>25</v>
      </c>
      <c r="M254">
        <v>5</v>
      </c>
      <c r="N254" t="s">
        <v>1535</v>
      </c>
      <c r="O254" t="s">
        <v>33</v>
      </c>
      <c r="P254" t="s">
        <v>33</v>
      </c>
      <c r="Q254" t="s">
        <v>170</v>
      </c>
      <c r="R254" t="s">
        <v>649</v>
      </c>
      <c r="S254" t="s">
        <v>438</v>
      </c>
      <c r="T254" t="s">
        <v>1536</v>
      </c>
      <c r="U254" t="s">
        <v>79</v>
      </c>
      <c r="V254" t="s">
        <v>79</v>
      </c>
      <c r="W254" t="s">
        <v>79</v>
      </c>
      <c r="X254" t="s">
        <v>79</v>
      </c>
      <c r="Y254" t="s">
        <v>1537</v>
      </c>
      <c r="Z254" t="s">
        <v>1538</v>
      </c>
      <c r="AA254" t="s">
        <v>79</v>
      </c>
      <c r="AB254">
        <v>1</v>
      </c>
      <c r="AC254" t="s">
        <v>36</v>
      </c>
    </row>
    <row r="255" spans="1:29" x14ac:dyDescent="0.25">
      <c r="A255" t="s">
        <v>1539</v>
      </c>
      <c r="B255" t="s">
        <v>1540</v>
      </c>
      <c r="C255" t="s">
        <v>1541</v>
      </c>
      <c r="D255">
        <v>2016</v>
      </c>
      <c r="E255">
        <v>40</v>
      </c>
      <c r="F255" t="s">
        <v>1542</v>
      </c>
      <c r="G255" t="s">
        <v>126</v>
      </c>
      <c r="H255" t="s">
        <v>41</v>
      </c>
      <c r="I255" t="s">
        <v>1543</v>
      </c>
      <c r="J255" t="s">
        <v>1540</v>
      </c>
      <c r="K255" t="s">
        <v>1544</v>
      </c>
      <c r="L255">
        <v>24</v>
      </c>
      <c r="M255">
        <v>4.8</v>
      </c>
      <c r="N255" t="s">
        <v>34</v>
      </c>
      <c r="O255" t="s">
        <v>33</v>
      </c>
      <c r="P255" t="s">
        <v>33</v>
      </c>
      <c r="Q255" t="s">
        <v>33</v>
      </c>
      <c r="R255" t="s">
        <v>33</v>
      </c>
      <c r="S255" t="s">
        <v>33</v>
      </c>
      <c r="T255" t="s">
        <v>33</v>
      </c>
      <c r="U255" t="s">
        <v>33</v>
      </c>
      <c r="V255" t="s">
        <v>33</v>
      </c>
      <c r="W255" t="s">
        <v>33</v>
      </c>
      <c r="X255" t="s">
        <v>33</v>
      </c>
      <c r="Y255" t="s">
        <v>33</v>
      </c>
      <c r="Z255" t="s">
        <v>33</v>
      </c>
      <c r="AA255" t="s">
        <v>33</v>
      </c>
      <c r="AB255">
        <v>0</v>
      </c>
      <c r="AC255" t="s">
        <v>36</v>
      </c>
    </row>
    <row r="256" spans="1:29" x14ac:dyDescent="0.25">
      <c r="A256" t="s">
        <v>1545</v>
      </c>
      <c r="B256" t="s">
        <v>1546</v>
      </c>
      <c r="C256" t="s">
        <v>1547</v>
      </c>
      <c r="D256">
        <v>2016</v>
      </c>
      <c r="E256">
        <v>38</v>
      </c>
      <c r="F256" t="s">
        <v>1548</v>
      </c>
      <c r="G256" t="s">
        <v>126</v>
      </c>
      <c r="H256" t="s">
        <v>36</v>
      </c>
      <c r="I256" t="s">
        <v>1549</v>
      </c>
      <c r="J256" t="s">
        <v>1546</v>
      </c>
      <c r="K256" t="s">
        <v>1550</v>
      </c>
      <c r="L256">
        <v>29</v>
      </c>
      <c r="M256">
        <v>5.8</v>
      </c>
      <c r="N256" t="s">
        <v>34</v>
      </c>
      <c r="O256" t="s">
        <v>33</v>
      </c>
      <c r="P256" t="s">
        <v>33</v>
      </c>
      <c r="Q256" t="s">
        <v>33</v>
      </c>
      <c r="R256" t="s">
        <v>33</v>
      </c>
      <c r="S256" t="s">
        <v>33</v>
      </c>
      <c r="T256" t="s">
        <v>33</v>
      </c>
      <c r="U256" t="s">
        <v>33</v>
      </c>
      <c r="V256" t="s">
        <v>33</v>
      </c>
      <c r="W256" t="s">
        <v>33</v>
      </c>
      <c r="X256" t="s">
        <v>33</v>
      </c>
      <c r="Y256" t="s">
        <v>33</v>
      </c>
      <c r="Z256" t="s">
        <v>33</v>
      </c>
      <c r="AA256" t="s">
        <v>33</v>
      </c>
      <c r="AB256">
        <v>0</v>
      </c>
      <c r="AC256" t="s">
        <v>36</v>
      </c>
    </row>
    <row r="257" spans="1:29" x14ac:dyDescent="0.25">
      <c r="A257" t="s">
        <v>1551</v>
      </c>
      <c r="B257" t="s">
        <v>1552</v>
      </c>
      <c r="C257" t="s">
        <v>1553</v>
      </c>
      <c r="D257">
        <v>2016</v>
      </c>
      <c r="E257">
        <v>79</v>
      </c>
      <c r="F257" t="s">
        <v>1554</v>
      </c>
      <c r="G257" t="s">
        <v>126</v>
      </c>
      <c r="H257" t="s">
        <v>41</v>
      </c>
      <c r="I257" t="s">
        <v>1555</v>
      </c>
      <c r="J257" t="s">
        <v>1552</v>
      </c>
      <c r="K257" t="s">
        <v>1556</v>
      </c>
      <c r="L257">
        <v>32</v>
      </c>
      <c r="M257">
        <v>6.4</v>
      </c>
      <c r="N257" t="s">
        <v>34</v>
      </c>
      <c r="O257" t="s">
        <v>33</v>
      </c>
      <c r="P257" t="s">
        <v>33</v>
      </c>
      <c r="Q257" t="s">
        <v>33</v>
      </c>
      <c r="R257" t="s">
        <v>33</v>
      </c>
      <c r="S257" t="s">
        <v>33</v>
      </c>
      <c r="T257" t="s">
        <v>33</v>
      </c>
      <c r="U257" t="s">
        <v>33</v>
      </c>
      <c r="V257" t="s">
        <v>33</v>
      </c>
      <c r="W257" t="s">
        <v>33</v>
      </c>
      <c r="X257" t="s">
        <v>33</v>
      </c>
      <c r="Y257" t="s">
        <v>33</v>
      </c>
      <c r="Z257" t="s">
        <v>33</v>
      </c>
      <c r="AA257" t="s">
        <v>33</v>
      </c>
      <c r="AB257">
        <v>0</v>
      </c>
      <c r="AC257" t="s">
        <v>36</v>
      </c>
    </row>
    <row r="258" spans="1:29" x14ac:dyDescent="0.25">
      <c r="A258" t="s">
        <v>1557</v>
      </c>
      <c r="B258" t="s">
        <v>1558</v>
      </c>
      <c r="C258" t="s">
        <v>1559</v>
      </c>
      <c r="D258">
        <v>2016</v>
      </c>
      <c r="E258">
        <v>44</v>
      </c>
      <c r="F258" t="s">
        <v>1560</v>
      </c>
      <c r="G258" t="s">
        <v>126</v>
      </c>
      <c r="H258" t="s">
        <v>41</v>
      </c>
      <c r="I258" t="s">
        <v>1561</v>
      </c>
      <c r="J258" t="s">
        <v>1558</v>
      </c>
      <c r="K258" t="s">
        <v>1562</v>
      </c>
      <c r="L258">
        <v>29</v>
      </c>
      <c r="M258">
        <v>5.8</v>
      </c>
      <c r="N258" t="s">
        <v>34</v>
      </c>
      <c r="O258" t="s">
        <v>33</v>
      </c>
      <c r="P258" t="s">
        <v>33</v>
      </c>
      <c r="Q258" t="s">
        <v>33</v>
      </c>
      <c r="R258" t="s">
        <v>33</v>
      </c>
      <c r="S258" t="s">
        <v>33</v>
      </c>
      <c r="T258" t="s">
        <v>33</v>
      </c>
      <c r="U258" t="s">
        <v>33</v>
      </c>
      <c r="V258" t="s">
        <v>33</v>
      </c>
      <c r="W258" t="s">
        <v>33</v>
      </c>
      <c r="X258" t="s">
        <v>33</v>
      </c>
      <c r="Y258" t="s">
        <v>33</v>
      </c>
      <c r="Z258" t="s">
        <v>33</v>
      </c>
      <c r="AA258" t="s">
        <v>33</v>
      </c>
      <c r="AB258">
        <v>0</v>
      </c>
      <c r="AC258" t="s">
        <v>41</v>
      </c>
    </row>
    <row r="259" spans="1:29" x14ac:dyDescent="0.25">
      <c r="A259" t="s">
        <v>1563</v>
      </c>
      <c r="B259" t="s">
        <v>1564</v>
      </c>
      <c r="C259" t="s">
        <v>1565</v>
      </c>
      <c r="D259">
        <v>2016</v>
      </c>
      <c r="E259">
        <v>55</v>
      </c>
      <c r="F259" t="s">
        <v>1566</v>
      </c>
      <c r="G259" t="s">
        <v>126</v>
      </c>
      <c r="H259" t="s">
        <v>41</v>
      </c>
      <c r="I259" t="s">
        <v>1567</v>
      </c>
      <c r="J259" t="s">
        <v>1564</v>
      </c>
      <c r="K259" t="s">
        <v>1568</v>
      </c>
      <c r="L259">
        <v>42</v>
      </c>
      <c r="M259">
        <v>8.4</v>
      </c>
      <c r="N259" t="s">
        <v>34</v>
      </c>
      <c r="O259" t="s">
        <v>33</v>
      </c>
      <c r="P259" t="s">
        <v>33</v>
      </c>
      <c r="Q259" t="s">
        <v>33</v>
      </c>
      <c r="R259" t="s">
        <v>33</v>
      </c>
      <c r="S259" t="s">
        <v>33</v>
      </c>
      <c r="T259" t="s">
        <v>33</v>
      </c>
      <c r="U259" t="s">
        <v>33</v>
      </c>
      <c r="V259" t="s">
        <v>33</v>
      </c>
      <c r="W259" t="s">
        <v>33</v>
      </c>
      <c r="X259" t="s">
        <v>33</v>
      </c>
      <c r="Y259" t="s">
        <v>33</v>
      </c>
      <c r="Z259" t="s">
        <v>33</v>
      </c>
      <c r="AA259" t="s">
        <v>33</v>
      </c>
      <c r="AB259">
        <v>0</v>
      </c>
      <c r="AC259" t="s">
        <v>36</v>
      </c>
    </row>
    <row r="260" spans="1:29" x14ac:dyDescent="0.25">
      <c r="A260" t="s">
        <v>1569</v>
      </c>
      <c r="B260" t="s">
        <v>1570</v>
      </c>
      <c r="C260" t="s">
        <v>1571</v>
      </c>
      <c r="D260">
        <v>2016</v>
      </c>
      <c r="E260">
        <v>49</v>
      </c>
      <c r="F260" t="s">
        <v>1572</v>
      </c>
      <c r="G260" t="s">
        <v>126</v>
      </c>
      <c r="H260" t="s">
        <v>36</v>
      </c>
      <c r="I260" t="s">
        <v>1573</v>
      </c>
      <c r="J260" t="s">
        <v>1570</v>
      </c>
      <c r="K260" t="s">
        <v>1574</v>
      </c>
      <c r="L260">
        <v>31</v>
      </c>
      <c r="M260">
        <v>6.2</v>
      </c>
      <c r="N260" t="s">
        <v>34</v>
      </c>
      <c r="O260" t="s">
        <v>33</v>
      </c>
      <c r="P260" t="s">
        <v>33</v>
      </c>
      <c r="Q260" t="s">
        <v>33</v>
      </c>
      <c r="R260" t="s">
        <v>33</v>
      </c>
      <c r="S260" t="s">
        <v>33</v>
      </c>
      <c r="T260" t="s">
        <v>33</v>
      </c>
      <c r="U260" t="s">
        <v>33</v>
      </c>
      <c r="V260" t="s">
        <v>33</v>
      </c>
      <c r="W260" t="s">
        <v>33</v>
      </c>
      <c r="X260" t="s">
        <v>33</v>
      </c>
      <c r="Y260" t="s">
        <v>33</v>
      </c>
      <c r="Z260" t="s">
        <v>33</v>
      </c>
      <c r="AA260" t="s">
        <v>33</v>
      </c>
      <c r="AB260">
        <v>1</v>
      </c>
      <c r="AC260" t="s">
        <v>36</v>
      </c>
    </row>
    <row r="261" spans="1:29" x14ac:dyDescent="0.25">
      <c r="A261" t="s">
        <v>1575</v>
      </c>
      <c r="B261" t="s">
        <v>1576</v>
      </c>
      <c r="C261" t="s">
        <v>1577</v>
      </c>
      <c r="D261">
        <v>2016</v>
      </c>
      <c r="E261">
        <v>31</v>
      </c>
      <c r="F261" t="s">
        <v>1578</v>
      </c>
      <c r="G261" t="s">
        <v>33</v>
      </c>
      <c r="H261" t="s">
        <v>33</v>
      </c>
      <c r="I261" t="s">
        <v>33</v>
      </c>
      <c r="J261" t="s">
        <v>33</v>
      </c>
      <c r="K261" t="s">
        <v>33</v>
      </c>
      <c r="L261" t="s">
        <v>33</v>
      </c>
      <c r="M261" t="s">
        <v>33</v>
      </c>
      <c r="N261" t="str">
        <f>VLOOKUP($C261,Sheet2!$C:$U,4,FALSE)</f>
        <v>N/A</v>
      </c>
      <c r="O261" t="str">
        <f>VLOOKUP($C261,Sheet2!$C:$U,5,FALSE)</f>
        <v>NA</v>
      </c>
      <c r="P261" t="str">
        <f>VLOOKUP($C261,Sheet2!$C:$U,6,FALSE)</f>
        <v>NA</v>
      </c>
      <c r="Q261" t="str">
        <f>VLOOKUP($C261,Sheet2!$C:$U,7,FALSE)</f>
        <v>NA</v>
      </c>
      <c r="R261" t="str">
        <f>VLOOKUP($C261,Sheet2!$C:$U,8,FALSE)</f>
        <v>NA</v>
      </c>
      <c r="S261" t="str">
        <f>VLOOKUP($C261,Sheet2!$C:$U,9,FALSE)</f>
        <v>NA</v>
      </c>
      <c r="T261" t="str">
        <f>VLOOKUP($C261,Sheet2!$C:$U,10,FALSE)</f>
        <v>NA</v>
      </c>
      <c r="U261" t="str">
        <f>VLOOKUP($C261,Sheet2!$C:$U,11,FALSE)</f>
        <v>NA</v>
      </c>
      <c r="V261" t="str">
        <f>VLOOKUP($C261,Sheet2!$C:$U,12,FALSE)</f>
        <v>NA</v>
      </c>
      <c r="W261" t="str">
        <f>VLOOKUP($C261,Sheet2!$C:$U,13,FALSE)</f>
        <v>NA</v>
      </c>
      <c r="X261" t="str">
        <f>VLOOKUP($C261,Sheet2!$C:$U,14,FALSE)</f>
        <v>NA</v>
      </c>
      <c r="Y261" t="str">
        <f>VLOOKUP($C261,Sheet2!$C:$U,15,FALSE)</f>
        <v>NA</v>
      </c>
      <c r="Z261" t="str">
        <f>VLOOKUP($C261,Sheet2!$C:$U,16,FALSE)</f>
        <v>NA</v>
      </c>
      <c r="AA261" t="str">
        <f>VLOOKUP($C261,Sheet2!$C:$U,17,FALSE)</f>
        <v>NA</v>
      </c>
      <c r="AB261" t="str">
        <f>VLOOKUP($C261,Sheet2!$C:$U,18,FALSE)</f>
        <v>NA</v>
      </c>
      <c r="AC261" t="s">
        <v>41</v>
      </c>
    </row>
    <row r="262" spans="1:29" x14ac:dyDescent="0.25">
      <c r="A262" t="s">
        <v>1579</v>
      </c>
      <c r="B262" t="s">
        <v>1580</v>
      </c>
      <c r="C262" t="s">
        <v>1581</v>
      </c>
      <c r="D262">
        <v>2016</v>
      </c>
      <c r="E262">
        <v>40</v>
      </c>
      <c r="F262" t="s">
        <v>1582</v>
      </c>
      <c r="G262" t="s">
        <v>33</v>
      </c>
      <c r="H262" t="s">
        <v>33</v>
      </c>
      <c r="I262" t="s">
        <v>33</v>
      </c>
      <c r="J262" t="s">
        <v>33</v>
      </c>
      <c r="K262" t="s">
        <v>33</v>
      </c>
      <c r="L262" t="s">
        <v>33</v>
      </c>
      <c r="M262" t="s">
        <v>33</v>
      </c>
      <c r="N262" t="s">
        <v>34</v>
      </c>
      <c r="O262" t="s">
        <v>1583</v>
      </c>
      <c r="P262" t="s">
        <v>33</v>
      </c>
      <c r="Q262" t="s">
        <v>33</v>
      </c>
      <c r="R262" t="s">
        <v>33</v>
      </c>
      <c r="S262" t="s">
        <v>33</v>
      </c>
      <c r="T262" t="s">
        <v>33</v>
      </c>
      <c r="U262" t="s">
        <v>33</v>
      </c>
      <c r="V262" t="s">
        <v>33</v>
      </c>
      <c r="W262" t="s">
        <v>33</v>
      </c>
      <c r="X262" t="s">
        <v>33</v>
      </c>
      <c r="Y262" t="s">
        <v>33</v>
      </c>
      <c r="Z262" t="s">
        <v>33</v>
      </c>
      <c r="AA262" t="s">
        <v>33</v>
      </c>
      <c r="AB262" t="s">
        <v>33</v>
      </c>
      <c r="AC262" t="s">
        <v>36</v>
      </c>
    </row>
    <row r="263" spans="1:29" x14ac:dyDescent="0.25">
      <c r="A263" t="s">
        <v>1584</v>
      </c>
      <c r="B263" t="s">
        <v>1585</v>
      </c>
      <c r="C263" t="s">
        <v>1586</v>
      </c>
      <c r="D263">
        <v>2015</v>
      </c>
      <c r="E263">
        <v>41</v>
      </c>
      <c r="F263" t="s">
        <v>1587</v>
      </c>
      <c r="G263" t="s">
        <v>126</v>
      </c>
      <c r="H263" t="s">
        <v>36</v>
      </c>
      <c r="I263" t="s">
        <v>1588</v>
      </c>
      <c r="J263" t="s">
        <v>1585</v>
      </c>
      <c r="K263" t="s">
        <v>1589</v>
      </c>
      <c r="L263">
        <v>32</v>
      </c>
      <c r="M263">
        <v>5.3333333329999997</v>
      </c>
      <c r="N263" t="s">
        <v>34</v>
      </c>
      <c r="O263" t="s">
        <v>33</v>
      </c>
      <c r="P263" t="s">
        <v>33</v>
      </c>
      <c r="Q263" t="s">
        <v>33</v>
      </c>
      <c r="R263" t="s">
        <v>33</v>
      </c>
      <c r="S263" t="s">
        <v>33</v>
      </c>
      <c r="T263" t="s">
        <v>33</v>
      </c>
      <c r="U263" t="s">
        <v>33</v>
      </c>
      <c r="V263" t="s">
        <v>33</v>
      </c>
      <c r="W263" t="s">
        <v>33</v>
      </c>
      <c r="X263" t="s">
        <v>33</v>
      </c>
      <c r="Y263" t="s">
        <v>33</v>
      </c>
      <c r="Z263" t="s">
        <v>33</v>
      </c>
      <c r="AA263" t="s">
        <v>33</v>
      </c>
      <c r="AB263">
        <v>0</v>
      </c>
      <c r="AC263" t="s">
        <v>41</v>
      </c>
    </row>
    <row r="264" spans="1:29" x14ac:dyDescent="0.25">
      <c r="A264" t="s">
        <v>1590</v>
      </c>
      <c r="B264" t="s">
        <v>1591</v>
      </c>
      <c r="C264" t="s">
        <v>1592</v>
      </c>
      <c r="D264">
        <v>2015</v>
      </c>
      <c r="E264">
        <v>108</v>
      </c>
      <c r="F264" t="s">
        <v>1593</v>
      </c>
      <c r="G264" t="s">
        <v>126</v>
      </c>
      <c r="H264" t="s">
        <v>36</v>
      </c>
      <c r="I264" t="s">
        <v>1594</v>
      </c>
      <c r="J264" t="s">
        <v>1591</v>
      </c>
      <c r="K264" t="s">
        <v>1595</v>
      </c>
      <c r="L264">
        <v>66</v>
      </c>
      <c r="M264">
        <v>11</v>
      </c>
      <c r="N264" t="s">
        <v>1596</v>
      </c>
      <c r="O264" t="s">
        <v>33</v>
      </c>
      <c r="P264" t="s">
        <v>33</v>
      </c>
      <c r="Q264" t="s">
        <v>170</v>
      </c>
      <c r="R264" t="s">
        <v>1597</v>
      </c>
      <c r="S264" t="s">
        <v>1598</v>
      </c>
      <c r="T264" t="s">
        <v>106</v>
      </c>
      <c r="U264" t="s">
        <v>79</v>
      </c>
      <c r="V264" t="s">
        <v>79</v>
      </c>
      <c r="W264" t="s">
        <v>79</v>
      </c>
      <c r="X264" t="s">
        <v>79</v>
      </c>
      <c r="Y264" t="s">
        <v>724</v>
      </c>
      <c r="Z264" t="s">
        <v>1599</v>
      </c>
      <c r="AA264" t="s">
        <v>79</v>
      </c>
      <c r="AB264">
        <v>1</v>
      </c>
      <c r="AC264" t="s">
        <v>41</v>
      </c>
    </row>
    <row r="265" spans="1:29" x14ac:dyDescent="0.25">
      <c r="A265" t="s">
        <v>1600</v>
      </c>
      <c r="B265" t="s">
        <v>1601</v>
      </c>
      <c r="C265" t="s">
        <v>1602</v>
      </c>
      <c r="D265">
        <v>2015</v>
      </c>
      <c r="E265">
        <v>461</v>
      </c>
      <c r="F265" t="s">
        <v>1603</v>
      </c>
      <c r="G265" t="s">
        <v>126</v>
      </c>
      <c r="H265" t="s">
        <v>41</v>
      </c>
      <c r="I265" t="s">
        <v>1604</v>
      </c>
      <c r="J265" t="s">
        <v>1601</v>
      </c>
      <c r="K265" t="s">
        <v>1605</v>
      </c>
      <c r="L265">
        <v>284</v>
      </c>
      <c r="M265">
        <v>47.333333330000002</v>
      </c>
      <c r="N265" t="s">
        <v>34</v>
      </c>
      <c r="O265" t="s">
        <v>33</v>
      </c>
      <c r="P265" t="s">
        <v>33</v>
      </c>
      <c r="Q265" t="s">
        <v>33</v>
      </c>
      <c r="R265" t="s">
        <v>33</v>
      </c>
      <c r="S265" t="s">
        <v>33</v>
      </c>
      <c r="T265" t="s">
        <v>33</v>
      </c>
      <c r="U265" t="s">
        <v>33</v>
      </c>
      <c r="V265" t="s">
        <v>33</v>
      </c>
      <c r="W265" t="s">
        <v>33</v>
      </c>
      <c r="X265" t="s">
        <v>33</v>
      </c>
      <c r="Y265" t="s">
        <v>33</v>
      </c>
      <c r="Z265" t="s">
        <v>33</v>
      </c>
      <c r="AA265" t="s">
        <v>33</v>
      </c>
      <c r="AB265">
        <v>0</v>
      </c>
      <c r="AC265" t="s">
        <v>36</v>
      </c>
    </row>
    <row r="266" spans="1:29" x14ac:dyDescent="0.25">
      <c r="A266" t="s">
        <v>1606</v>
      </c>
      <c r="B266" t="s">
        <v>1607</v>
      </c>
      <c r="C266" t="s">
        <v>1608</v>
      </c>
      <c r="D266">
        <v>2015</v>
      </c>
      <c r="E266">
        <v>75</v>
      </c>
      <c r="F266" t="s">
        <v>1609</v>
      </c>
      <c r="G266" t="s">
        <v>126</v>
      </c>
      <c r="H266" t="s">
        <v>36</v>
      </c>
      <c r="I266" t="s">
        <v>1610</v>
      </c>
      <c r="J266" t="s">
        <v>1607</v>
      </c>
      <c r="K266" t="s">
        <v>1611</v>
      </c>
      <c r="L266">
        <v>47</v>
      </c>
      <c r="M266">
        <v>7.8333333329999997</v>
      </c>
      <c r="N266" t="s">
        <v>34</v>
      </c>
      <c r="O266" t="s">
        <v>33</v>
      </c>
      <c r="P266" t="s">
        <v>33</v>
      </c>
      <c r="Q266" t="s">
        <v>33</v>
      </c>
      <c r="R266" t="s">
        <v>33</v>
      </c>
      <c r="S266" t="s">
        <v>33</v>
      </c>
      <c r="T266" t="s">
        <v>33</v>
      </c>
      <c r="U266" t="s">
        <v>33</v>
      </c>
      <c r="V266" t="s">
        <v>33</v>
      </c>
      <c r="W266" t="s">
        <v>33</v>
      </c>
      <c r="X266" t="s">
        <v>33</v>
      </c>
      <c r="Y266" t="s">
        <v>33</v>
      </c>
      <c r="Z266" t="s">
        <v>33</v>
      </c>
      <c r="AA266" t="s">
        <v>33</v>
      </c>
      <c r="AB266">
        <v>0</v>
      </c>
      <c r="AC266" t="s">
        <v>36</v>
      </c>
    </row>
    <row r="267" spans="1:29" x14ac:dyDescent="0.25">
      <c r="A267" t="s">
        <v>1612</v>
      </c>
      <c r="B267" t="s">
        <v>1613</v>
      </c>
      <c r="C267" t="s">
        <v>1614</v>
      </c>
      <c r="D267">
        <v>2015</v>
      </c>
      <c r="E267">
        <v>66</v>
      </c>
      <c r="F267" t="s">
        <v>1615</v>
      </c>
      <c r="G267" t="s">
        <v>126</v>
      </c>
      <c r="H267" t="s">
        <v>36</v>
      </c>
      <c r="I267" t="s">
        <v>1616</v>
      </c>
      <c r="J267" t="s">
        <v>1613</v>
      </c>
      <c r="K267" t="s">
        <v>1617</v>
      </c>
      <c r="L267">
        <v>49</v>
      </c>
      <c r="M267">
        <v>8.1666666669999994</v>
      </c>
      <c r="N267" t="s">
        <v>34</v>
      </c>
      <c r="O267" t="s">
        <v>33</v>
      </c>
      <c r="P267" t="s">
        <v>33</v>
      </c>
      <c r="Q267" t="s">
        <v>33</v>
      </c>
      <c r="R267" t="s">
        <v>33</v>
      </c>
      <c r="S267" t="s">
        <v>33</v>
      </c>
      <c r="T267" t="s">
        <v>33</v>
      </c>
      <c r="U267" t="s">
        <v>33</v>
      </c>
      <c r="V267" t="s">
        <v>33</v>
      </c>
      <c r="W267" t="s">
        <v>33</v>
      </c>
      <c r="X267" t="s">
        <v>33</v>
      </c>
      <c r="Y267" t="s">
        <v>33</v>
      </c>
      <c r="Z267" t="s">
        <v>33</v>
      </c>
      <c r="AA267" t="s">
        <v>33</v>
      </c>
      <c r="AB267">
        <v>0</v>
      </c>
      <c r="AC267" t="s">
        <v>41</v>
      </c>
    </row>
    <row r="268" spans="1:29" x14ac:dyDescent="0.25">
      <c r="A268" t="s">
        <v>1618</v>
      </c>
      <c r="B268" t="s">
        <v>1619</v>
      </c>
      <c r="C268" t="s">
        <v>1620</v>
      </c>
      <c r="D268">
        <v>2015</v>
      </c>
      <c r="E268">
        <v>177</v>
      </c>
      <c r="F268" t="s">
        <v>1621</v>
      </c>
      <c r="G268" t="s">
        <v>126</v>
      </c>
      <c r="H268" t="s">
        <v>36</v>
      </c>
      <c r="I268" t="s">
        <v>1622</v>
      </c>
      <c r="J268" t="s">
        <v>1619</v>
      </c>
      <c r="K268" t="s">
        <v>1623</v>
      </c>
      <c r="L268">
        <v>133</v>
      </c>
      <c r="M268">
        <v>22.166666670000001</v>
      </c>
      <c r="N268" t="s">
        <v>34</v>
      </c>
      <c r="O268" t="s">
        <v>33</v>
      </c>
      <c r="P268" t="s">
        <v>33</v>
      </c>
      <c r="Q268" t="s">
        <v>33</v>
      </c>
      <c r="R268" t="s">
        <v>33</v>
      </c>
      <c r="S268" t="s">
        <v>33</v>
      </c>
      <c r="T268" t="s">
        <v>33</v>
      </c>
      <c r="U268" t="s">
        <v>33</v>
      </c>
      <c r="V268" t="s">
        <v>33</v>
      </c>
      <c r="W268" t="s">
        <v>33</v>
      </c>
      <c r="X268" t="s">
        <v>33</v>
      </c>
      <c r="Y268" t="s">
        <v>33</v>
      </c>
      <c r="Z268" t="s">
        <v>33</v>
      </c>
      <c r="AA268" t="s">
        <v>33</v>
      </c>
      <c r="AB268">
        <v>0</v>
      </c>
      <c r="AC268" t="s">
        <v>41</v>
      </c>
    </row>
    <row r="269" spans="1:29" x14ac:dyDescent="0.25">
      <c r="A269" t="s">
        <v>1624</v>
      </c>
      <c r="B269" t="s">
        <v>1625</v>
      </c>
      <c r="C269" t="s">
        <v>1626</v>
      </c>
      <c r="D269">
        <v>2015</v>
      </c>
      <c r="E269">
        <v>52</v>
      </c>
      <c r="F269" t="s">
        <v>1627</v>
      </c>
      <c r="G269" t="s">
        <v>126</v>
      </c>
      <c r="H269" t="s">
        <v>41</v>
      </c>
      <c r="I269" t="s">
        <v>1628</v>
      </c>
      <c r="J269" t="s">
        <v>1625</v>
      </c>
      <c r="K269" t="s">
        <v>1629</v>
      </c>
      <c r="L269">
        <v>37</v>
      </c>
      <c r="M269">
        <v>6.1666666670000003</v>
      </c>
      <c r="N269" t="s">
        <v>34</v>
      </c>
      <c r="O269" t="s">
        <v>33</v>
      </c>
      <c r="P269" t="s">
        <v>33</v>
      </c>
      <c r="Q269" t="s">
        <v>33</v>
      </c>
      <c r="R269" t="s">
        <v>33</v>
      </c>
      <c r="S269" t="s">
        <v>33</v>
      </c>
      <c r="T269" t="s">
        <v>33</v>
      </c>
      <c r="U269" t="s">
        <v>33</v>
      </c>
      <c r="V269" t="s">
        <v>33</v>
      </c>
      <c r="W269" t="s">
        <v>33</v>
      </c>
      <c r="X269" t="s">
        <v>33</v>
      </c>
      <c r="Y269" t="s">
        <v>33</v>
      </c>
      <c r="Z269" t="s">
        <v>33</v>
      </c>
      <c r="AA269" t="s">
        <v>33</v>
      </c>
      <c r="AB269">
        <v>0</v>
      </c>
      <c r="AC269" t="s">
        <v>41</v>
      </c>
    </row>
    <row r="270" spans="1:29" x14ac:dyDescent="0.25">
      <c r="A270" t="s">
        <v>1630</v>
      </c>
      <c r="B270" t="s">
        <v>1631</v>
      </c>
      <c r="C270" t="s">
        <v>1632</v>
      </c>
      <c r="D270">
        <v>2015</v>
      </c>
      <c r="E270">
        <v>32</v>
      </c>
      <c r="F270" t="s">
        <v>1633</v>
      </c>
      <c r="G270" t="s">
        <v>126</v>
      </c>
      <c r="H270" t="s">
        <v>36</v>
      </c>
      <c r="I270" t="s">
        <v>1634</v>
      </c>
      <c r="J270" t="s">
        <v>1631</v>
      </c>
      <c r="K270" t="s">
        <v>1635</v>
      </c>
      <c r="L270">
        <v>26</v>
      </c>
      <c r="M270">
        <v>4.3333333329999997</v>
      </c>
      <c r="N270" t="s">
        <v>34</v>
      </c>
      <c r="O270" t="s">
        <v>33</v>
      </c>
      <c r="P270" t="s">
        <v>33</v>
      </c>
      <c r="Q270" t="s">
        <v>33</v>
      </c>
      <c r="R270" t="s">
        <v>33</v>
      </c>
      <c r="S270" t="s">
        <v>33</v>
      </c>
      <c r="T270" t="s">
        <v>33</v>
      </c>
      <c r="U270" t="s">
        <v>33</v>
      </c>
      <c r="V270" t="s">
        <v>33</v>
      </c>
      <c r="W270" t="s">
        <v>33</v>
      </c>
      <c r="X270" t="s">
        <v>33</v>
      </c>
      <c r="Y270" t="s">
        <v>33</v>
      </c>
      <c r="Z270" t="s">
        <v>33</v>
      </c>
      <c r="AA270" t="s">
        <v>33</v>
      </c>
      <c r="AB270">
        <v>0</v>
      </c>
      <c r="AC270" t="s">
        <v>36</v>
      </c>
    </row>
    <row r="271" spans="1:29" x14ac:dyDescent="0.25">
      <c r="A271" t="s">
        <v>1636</v>
      </c>
      <c r="B271" t="s">
        <v>1637</v>
      </c>
      <c r="C271" t="s">
        <v>1638</v>
      </c>
      <c r="D271">
        <v>2015</v>
      </c>
      <c r="E271">
        <v>107</v>
      </c>
      <c r="F271" t="s">
        <v>1639</v>
      </c>
      <c r="G271" t="s">
        <v>126</v>
      </c>
      <c r="H271" t="s">
        <v>36</v>
      </c>
      <c r="I271" t="s">
        <v>1640</v>
      </c>
      <c r="J271" t="s">
        <v>1637</v>
      </c>
      <c r="K271" t="s">
        <v>1641</v>
      </c>
      <c r="L271">
        <v>69</v>
      </c>
      <c r="M271">
        <v>11.5</v>
      </c>
      <c r="N271" t="s">
        <v>1642</v>
      </c>
      <c r="O271" t="s">
        <v>33</v>
      </c>
      <c r="P271" t="s">
        <v>33</v>
      </c>
      <c r="Q271" t="s">
        <v>3748</v>
      </c>
      <c r="R271" t="s">
        <v>33</v>
      </c>
      <c r="S271" t="s">
        <v>79</v>
      </c>
      <c r="T271" t="s">
        <v>79</v>
      </c>
      <c r="U271" t="s">
        <v>79</v>
      </c>
      <c r="V271" t="s">
        <v>79</v>
      </c>
      <c r="W271" t="s">
        <v>79</v>
      </c>
      <c r="X271" t="s">
        <v>79</v>
      </c>
      <c r="Y271" t="s">
        <v>79</v>
      </c>
      <c r="Z271" t="s">
        <v>80</v>
      </c>
      <c r="AA271" t="s">
        <v>81</v>
      </c>
      <c r="AB271">
        <v>1</v>
      </c>
      <c r="AC271" t="s">
        <v>36</v>
      </c>
    </row>
    <row r="272" spans="1:29" x14ac:dyDescent="0.25">
      <c r="A272" t="s">
        <v>1643</v>
      </c>
      <c r="B272" t="s">
        <v>1644</v>
      </c>
      <c r="C272" t="s">
        <v>1645</v>
      </c>
      <c r="D272">
        <v>2015</v>
      </c>
      <c r="E272">
        <v>245</v>
      </c>
      <c r="F272" t="s">
        <v>1646</v>
      </c>
      <c r="G272" t="s">
        <v>126</v>
      </c>
      <c r="H272" t="s">
        <v>41</v>
      </c>
      <c r="I272" t="s">
        <v>1647</v>
      </c>
      <c r="J272" t="s">
        <v>1644</v>
      </c>
      <c r="K272" t="s">
        <v>1648</v>
      </c>
      <c r="L272">
        <v>145</v>
      </c>
      <c r="M272">
        <v>24.166666670000001</v>
      </c>
      <c r="N272" t="s">
        <v>34</v>
      </c>
      <c r="O272" t="s">
        <v>33</v>
      </c>
      <c r="P272" t="s">
        <v>33</v>
      </c>
      <c r="Q272" t="s">
        <v>33</v>
      </c>
      <c r="R272" t="s">
        <v>33</v>
      </c>
      <c r="S272" t="s">
        <v>33</v>
      </c>
      <c r="T272" t="s">
        <v>33</v>
      </c>
      <c r="U272" t="s">
        <v>33</v>
      </c>
      <c r="V272" t="s">
        <v>33</v>
      </c>
      <c r="W272" t="s">
        <v>33</v>
      </c>
      <c r="X272" t="s">
        <v>33</v>
      </c>
      <c r="Y272" t="s">
        <v>33</v>
      </c>
      <c r="Z272" t="s">
        <v>33</v>
      </c>
      <c r="AA272" t="s">
        <v>33</v>
      </c>
      <c r="AB272">
        <v>0</v>
      </c>
      <c r="AC272" t="s">
        <v>36</v>
      </c>
    </row>
    <row r="273" spans="1:29" x14ac:dyDescent="0.25">
      <c r="A273" t="s">
        <v>1649</v>
      </c>
      <c r="B273" t="s">
        <v>1650</v>
      </c>
      <c r="C273" t="s">
        <v>1651</v>
      </c>
      <c r="D273">
        <v>2015</v>
      </c>
      <c r="E273">
        <v>171</v>
      </c>
      <c r="F273" t="s">
        <v>1652</v>
      </c>
      <c r="G273" t="s">
        <v>126</v>
      </c>
      <c r="H273" t="s">
        <v>36</v>
      </c>
      <c r="I273" t="s">
        <v>1653</v>
      </c>
      <c r="J273" t="s">
        <v>1650</v>
      </c>
      <c r="K273" t="s">
        <v>1654</v>
      </c>
      <c r="L273">
        <v>134</v>
      </c>
      <c r="M273">
        <v>22.333333329999999</v>
      </c>
      <c r="N273" t="s">
        <v>34</v>
      </c>
      <c r="O273" t="s">
        <v>33</v>
      </c>
      <c r="P273" t="s">
        <v>33</v>
      </c>
      <c r="Q273" t="s">
        <v>33</v>
      </c>
      <c r="R273" t="s">
        <v>33</v>
      </c>
      <c r="S273" t="s">
        <v>33</v>
      </c>
      <c r="T273" t="s">
        <v>33</v>
      </c>
      <c r="U273" t="s">
        <v>33</v>
      </c>
      <c r="V273" t="s">
        <v>33</v>
      </c>
      <c r="W273" t="s">
        <v>33</v>
      </c>
      <c r="X273" t="s">
        <v>33</v>
      </c>
      <c r="Y273" t="s">
        <v>33</v>
      </c>
      <c r="Z273" t="s">
        <v>33</v>
      </c>
      <c r="AA273" t="s">
        <v>33</v>
      </c>
      <c r="AB273">
        <v>0</v>
      </c>
      <c r="AC273" t="s">
        <v>41</v>
      </c>
    </row>
    <row r="274" spans="1:29" x14ac:dyDescent="0.25">
      <c r="A274" t="s">
        <v>1655</v>
      </c>
      <c r="B274" t="s">
        <v>1656</v>
      </c>
      <c r="C274" t="s">
        <v>1657</v>
      </c>
      <c r="D274">
        <v>2015</v>
      </c>
      <c r="E274">
        <v>110</v>
      </c>
      <c r="F274" t="s">
        <v>1658</v>
      </c>
      <c r="G274" t="s">
        <v>126</v>
      </c>
      <c r="H274" t="s">
        <v>41</v>
      </c>
      <c r="I274" t="s">
        <v>1659</v>
      </c>
      <c r="J274" t="s">
        <v>1656</v>
      </c>
      <c r="K274" t="s">
        <v>1660</v>
      </c>
      <c r="L274">
        <v>81</v>
      </c>
      <c r="M274">
        <v>13.5</v>
      </c>
      <c r="N274" t="s">
        <v>34</v>
      </c>
      <c r="O274" t="s">
        <v>33</v>
      </c>
      <c r="P274" t="s">
        <v>33</v>
      </c>
      <c r="Q274" t="s">
        <v>33</v>
      </c>
      <c r="R274" t="s">
        <v>33</v>
      </c>
      <c r="S274" t="s">
        <v>33</v>
      </c>
      <c r="T274" t="s">
        <v>33</v>
      </c>
      <c r="U274" t="s">
        <v>33</v>
      </c>
      <c r="V274" t="s">
        <v>33</v>
      </c>
      <c r="W274" t="s">
        <v>33</v>
      </c>
      <c r="X274" t="s">
        <v>33</v>
      </c>
      <c r="Y274" t="s">
        <v>33</v>
      </c>
      <c r="Z274" t="s">
        <v>33</v>
      </c>
      <c r="AA274" t="s">
        <v>33</v>
      </c>
      <c r="AB274">
        <v>0</v>
      </c>
      <c r="AC274" t="s">
        <v>41</v>
      </c>
    </row>
    <row r="275" spans="1:29" x14ac:dyDescent="0.25">
      <c r="A275" t="s">
        <v>1661</v>
      </c>
      <c r="B275" t="s">
        <v>1662</v>
      </c>
      <c r="C275" t="s">
        <v>1663</v>
      </c>
      <c r="D275">
        <v>2014</v>
      </c>
      <c r="E275">
        <v>59</v>
      </c>
      <c r="F275" t="s">
        <v>1664</v>
      </c>
      <c r="G275" t="s">
        <v>126</v>
      </c>
      <c r="H275" t="s">
        <v>36</v>
      </c>
      <c r="I275" t="s">
        <v>1665</v>
      </c>
      <c r="J275" t="s">
        <v>1662</v>
      </c>
      <c r="K275" t="s">
        <v>1666</v>
      </c>
      <c r="L275">
        <v>34</v>
      </c>
      <c r="M275">
        <v>4.8571428570000004</v>
      </c>
      <c r="N275" t="s">
        <v>1667</v>
      </c>
      <c r="O275" t="s">
        <v>33</v>
      </c>
      <c r="P275" t="s">
        <v>33</v>
      </c>
      <c r="Q275" t="s">
        <v>437</v>
      </c>
      <c r="R275" t="s">
        <v>33</v>
      </c>
      <c r="S275" t="s">
        <v>79</v>
      </c>
      <c r="T275" t="s">
        <v>79</v>
      </c>
      <c r="U275" t="s">
        <v>79</v>
      </c>
      <c r="V275" t="s">
        <v>79</v>
      </c>
      <c r="W275" t="s">
        <v>79</v>
      </c>
      <c r="X275" t="s">
        <v>79</v>
      </c>
      <c r="Y275" t="s">
        <v>79</v>
      </c>
      <c r="Z275" t="s">
        <v>80</v>
      </c>
      <c r="AA275" t="s">
        <v>81</v>
      </c>
      <c r="AB275">
        <v>1</v>
      </c>
      <c r="AC275" t="s">
        <v>41</v>
      </c>
    </row>
    <row r="276" spans="1:29" x14ac:dyDescent="0.25">
      <c r="A276" t="s">
        <v>1668</v>
      </c>
      <c r="B276" t="s">
        <v>1669</v>
      </c>
      <c r="C276" t="s">
        <v>1670</v>
      </c>
      <c r="D276">
        <v>2014</v>
      </c>
      <c r="E276">
        <v>55</v>
      </c>
      <c r="F276" t="s">
        <v>1671</v>
      </c>
      <c r="G276" t="s">
        <v>126</v>
      </c>
      <c r="H276" t="s">
        <v>41</v>
      </c>
      <c r="I276" t="s">
        <v>1672</v>
      </c>
      <c r="J276" t="s">
        <v>1669</v>
      </c>
      <c r="K276" t="s">
        <v>1673</v>
      </c>
      <c r="L276">
        <v>37</v>
      </c>
      <c r="M276">
        <v>5.2857142860000002</v>
      </c>
      <c r="N276" t="s">
        <v>1674</v>
      </c>
      <c r="O276" t="s">
        <v>33</v>
      </c>
      <c r="P276" t="s">
        <v>1675</v>
      </c>
      <c r="Q276" t="s">
        <v>170</v>
      </c>
      <c r="R276" t="s">
        <v>1676</v>
      </c>
      <c r="S276" t="s">
        <v>438</v>
      </c>
      <c r="T276" t="s">
        <v>106</v>
      </c>
      <c r="U276" t="s">
        <v>79</v>
      </c>
      <c r="V276" t="s">
        <v>79</v>
      </c>
      <c r="W276" t="s">
        <v>79</v>
      </c>
      <c r="X276" t="s">
        <v>79</v>
      </c>
      <c r="Y276">
        <v>2013</v>
      </c>
      <c r="Z276" t="s">
        <v>172</v>
      </c>
      <c r="AA276" t="s">
        <v>79</v>
      </c>
      <c r="AB276">
        <v>1</v>
      </c>
      <c r="AC276" t="s">
        <v>36</v>
      </c>
    </row>
    <row r="277" spans="1:29" x14ac:dyDescent="0.25">
      <c r="A277" t="s">
        <v>1677</v>
      </c>
      <c r="B277" t="s">
        <v>1678</v>
      </c>
      <c r="C277" t="s">
        <v>1679</v>
      </c>
      <c r="D277">
        <v>2014</v>
      </c>
      <c r="E277">
        <v>37</v>
      </c>
      <c r="F277" t="s">
        <v>1680</v>
      </c>
      <c r="G277" t="s">
        <v>33</v>
      </c>
      <c r="H277" t="s">
        <v>33</v>
      </c>
      <c r="I277" t="s">
        <v>33</v>
      </c>
      <c r="J277" t="s">
        <v>33</v>
      </c>
      <c r="K277" t="s">
        <v>33</v>
      </c>
      <c r="L277" t="s">
        <v>33</v>
      </c>
      <c r="M277" t="s">
        <v>33</v>
      </c>
      <c r="N277" t="s">
        <v>103</v>
      </c>
      <c r="P277" t="s">
        <v>33</v>
      </c>
      <c r="Q277" t="s">
        <v>170</v>
      </c>
      <c r="R277" t="s">
        <v>33</v>
      </c>
      <c r="S277" t="s">
        <v>438</v>
      </c>
      <c r="T277" t="s">
        <v>106</v>
      </c>
      <c r="U277" t="s">
        <v>33</v>
      </c>
      <c r="V277" t="s">
        <v>33</v>
      </c>
      <c r="W277" t="s">
        <v>33</v>
      </c>
      <c r="X277" t="s">
        <v>33</v>
      </c>
      <c r="Y277" t="s">
        <v>1681</v>
      </c>
      <c r="Z277" t="s">
        <v>172</v>
      </c>
      <c r="AA277" t="s">
        <v>33</v>
      </c>
      <c r="AB277" t="s">
        <v>33</v>
      </c>
      <c r="AC277" t="s">
        <v>36</v>
      </c>
    </row>
    <row r="278" spans="1:29" x14ac:dyDescent="0.25">
      <c r="A278" t="s">
        <v>1682</v>
      </c>
      <c r="B278" t="s">
        <v>1683</v>
      </c>
      <c r="C278" t="s">
        <v>1684</v>
      </c>
      <c r="D278">
        <v>2014</v>
      </c>
      <c r="E278">
        <v>99</v>
      </c>
      <c r="F278" t="s">
        <v>1685</v>
      </c>
      <c r="G278" t="s">
        <v>126</v>
      </c>
      <c r="H278" t="s">
        <v>36</v>
      </c>
      <c r="I278" t="s">
        <v>1686</v>
      </c>
      <c r="J278" t="s">
        <v>1683</v>
      </c>
      <c r="K278" t="s">
        <v>1687</v>
      </c>
      <c r="L278">
        <v>78</v>
      </c>
      <c r="M278">
        <v>11.14285714</v>
      </c>
      <c r="N278" t="s">
        <v>34</v>
      </c>
      <c r="O278" t="s">
        <v>33</v>
      </c>
      <c r="P278" t="s">
        <v>33</v>
      </c>
      <c r="Q278" t="s">
        <v>33</v>
      </c>
      <c r="R278" t="s">
        <v>33</v>
      </c>
      <c r="S278" t="s">
        <v>33</v>
      </c>
      <c r="T278" t="s">
        <v>33</v>
      </c>
      <c r="U278" t="s">
        <v>33</v>
      </c>
      <c r="V278" t="s">
        <v>33</v>
      </c>
      <c r="W278" t="s">
        <v>33</v>
      </c>
      <c r="X278" t="s">
        <v>33</v>
      </c>
      <c r="Y278" t="s">
        <v>33</v>
      </c>
      <c r="Z278" t="s">
        <v>33</v>
      </c>
      <c r="AA278" t="s">
        <v>33</v>
      </c>
      <c r="AB278">
        <v>0</v>
      </c>
      <c r="AC278" t="s">
        <v>41</v>
      </c>
    </row>
    <row r="279" spans="1:29" x14ac:dyDescent="0.25">
      <c r="A279" t="s">
        <v>1688</v>
      </c>
      <c r="B279" t="s">
        <v>1689</v>
      </c>
      <c r="C279" t="s">
        <v>1690</v>
      </c>
      <c r="D279">
        <v>2014</v>
      </c>
      <c r="E279">
        <v>120</v>
      </c>
      <c r="F279" t="s">
        <v>1691</v>
      </c>
      <c r="G279" t="s">
        <v>126</v>
      </c>
      <c r="H279" t="s">
        <v>36</v>
      </c>
      <c r="I279" t="s">
        <v>1692</v>
      </c>
      <c r="J279" t="s">
        <v>1689</v>
      </c>
      <c r="K279" t="s">
        <v>1693</v>
      </c>
      <c r="L279">
        <v>92</v>
      </c>
      <c r="M279">
        <v>13.14285714</v>
      </c>
      <c r="N279" t="s">
        <v>34</v>
      </c>
      <c r="O279" t="s">
        <v>33</v>
      </c>
      <c r="P279" t="s">
        <v>33</v>
      </c>
      <c r="Q279" t="s">
        <v>33</v>
      </c>
      <c r="R279" t="s">
        <v>33</v>
      </c>
      <c r="S279" t="s">
        <v>33</v>
      </c>
      <c r="T279" t="s">
        <v>33</v>
      </c>
      <c r="U279" t="s">
        <v>33</v>
      </c>
      <c r="V279" t="s">
        <v>33</v>
      </c>
      <c r="W279" t="s">
        <v>33</v>
      </c>
      <c r="X279" t="s">
        <v>33</v>
      </c>
      <c r="Y279" t="s">
        <v>33</v>
      </c>
      <c r="Z279" t="s">
        <v>33</v>
      </c>
      <c r="AA279" t="s">
        <v>33</v>
      </c>
      <c r="AB279">
        <v>0</v>
      </c>
      <c r="AC279" t="s">
        <v>36</v>
      </c>
    </row>
    <row r="280" spans="1:29" x14ac:dyDescent="0.25">
      <c r="A280" t="s">
        <v>1694</v>
      </c>
      <c r="B280" t="s">
        <v>1695</v>
      </c>
      <c r="C280" t="s">
        <v>1696</v>
      </c>
      <c r="D280">
        <v>2014</v>
      </c>
      <c r="E280">
        <v>139</v>
      </c>
      <c r="F280" t="s">
        <v>1697</v>
      </c>
      <c r="G280" t="s">
        <v>126</v>
      </c>
      <c r="H280" t="s">
        <v>36</v>
      </c>
      <c r="I280" t="s">
        <v>1698</v>
      </c>
      <c r="J280" t="s">
        <v>1695</v>
      </c>
      <c r="K280" t="s">
        <v>1699</v>
      </c>
      <c r="L280">
        <v>94</v>
      </c>
      <c r="M280">
        <v>13.42857143</v>
      </c>
      <c r="N280" t="s">
        <v>34</v>
      </c>
      <c r="O280" t="s">
        <v>33</v>
      </c>
      <c r="P280" t="s">
        <v>33</v>
      </c>
      <c r="Q280" t="s">
        <v>33</v>
      </c>
      <c r="R280" t="s">
        <v>33</v>
      </c>
      <c r="S280" t="s">
        <v>33</v>
      </c>
      <c r="T280" t="s">
        <v>33</v>
      </c>
      <c r="U280" t="s">
        <v>33</v>
      </c>
      <c r="V280" t="s">
        <v>33</v>
      </c>
      <c r="W280" t="s">
        <v>33</v>
      </c>
      <c r="X280" t="s">
        <v>33</v>
      </c>
      <c r="Y280" t="s">
        <v>33</v>
      </c>
      <c r="Z280" t="s">
        <v>33</v>
      </c>
      <c r="AA280" t="s">
        <v>33</v>
      </c>
      <c r="AB280">
        <v>0</v>
      </c>
      <c r="AC280" t="s">
        <v>36</v>
      </c>
    </row>
    <row r="281" spans="1:29" x14ac:dyDescent="0.25">
      <c r="A281" t="s">
        <v>1700</v>
      </c>
      <c r="B281" t="s">
        <v>1701</v>
      </c>
      <c r="C281" t="s">
        <v>1702</v>
      </c>
      <c r="D281">
        <v>2014</v>
      </c>
      <c r="E281">
        <v>76</v>
      </c>
      <c r="F281" t="s">
        <v>1703</v>
      </c>
      <c r="G281" t="s">
        <v>126</v>
      </c>
      <c r="H281" t="s">
        <v>36</v>
      </c>
      <c r="I281" t="s">
        <v>1704</v>
      </c>
      <c r="J281" t="s">
        <v>1701</v>
      </c>
      <c r="K281" t="s">
        <v>1705</v>
      </c>
      <c r="L281">
        <v>58</v>
      </c>
      <c r="M281">
        <v>8.2857142859999993</v>
      </c>
      <c r="N281" t="s">
        <v>34</v>
      </c>
      <c r="O281" t="s">
        <v>33</v>
      </c>
      <c r="P281" t="s">
        <v>33</v>
      </c>
      <c r="Q281" t="s">
        <v>33</v>
      </c>
      <c r="R281" t="s">
        <v>33</v>
      </c>
      <c r="S281" t="s">
        <v>33</v>
      </c>
      <c r="T281" t="s">
        <v>33</v>
      </c>
      <c r="U281" t="s">
        <v>33</v>
      </c>
      <c r="V281" t="s">
        <v>33</v>
      </c>
      <c r="W281" t="s">
        <v>33</v>
      </c>
      <c r="X281" t="s">
        <v>33</v>
      </c>
      <c r="Y281" t="s">
        <v>33</v>
      </c>
      <c r="Z281" t="s">
        <v>33</v>
      </c>
      <c r="AA281" t="s">
        <v>33</v>
      </c>
      <c r="AB281">
        <v>0</v>
      </c>
      <c r="AC281" t="s">
        <v>41</v>
      </c>
    </row>
    <row r="282" spans="1:29" x14ac:dyDescent="0.25">
      <c r="A282" t="s">
        <v>1706</v>
      </c>
      <c r="B282" t="s">
        <v>1707</v>
      </c>
      <c r="C282" t="s">
        <v>1708</v>
      </c>
      <c r="D282">
        <v>2014</v>
      </c>
      <c r="E282">
        <v>38</v>
      </c>
      <c r="F282" t="s">
        <v>1709</v>
      </c>
      <c r="G282" t="s">
        <v>126</v>
      </c>
      <c r="H282" t="s">
        <v>41</v>
      </c>
      <c r="I282" t="s">
        <v>1710</v>
      </c>
      <c r="J282" t="s">
        <v>1707</v>
      </c>
      <c r="K282" t="s">
        <v>1711</v>
      </c>
      <c r="L282">
        <v>31</v>
      </c>
      <c r="M282">
        <v>4.4285714289999998</v>
      </c>
      <c r="N282" t="s">
        <v>34</v>
      </c>
      <c r="O282" t="s">
        <v>33</v>
      </c>
      <c r="P282" t="s">
        <v>33</v>
      </c>
      <c r="Q282" t="s">
        <v>33</v>
      </c>
      <c r="R282" t="s">
        <v>33</v>
      </c>
      <c r="S282" t="s">
        <v>33</v>
      </c>
      <c r="T282" t="s">
        <v>33</v>
      </c>
      <c r="U282" t="s">
        <v>33</v>
      </c>
      <c r="V282" t="s">
        <v>33</v>
      </c>
      <c r="W282" t="s">
        <v>33</v>
      </c>
      <c r="X282" t="s">
        <v>33</v>
      </c>
      <c r="Y282" t="s">
        <v>33</v>
      </c>
      <c r="Z282" t="s">
        <v>33</v>
      </c>
      <c r="AA282" t="s">
        <v>33</v>
      </c>
      <c r="AB282">
        <v>0</v>
      </c>
      <c r="AC282" t="s">
        <v>36</v>
      </c>
    </row>
    <row r="283" spans="1:29" x14ac:dyDescent="0.25">
      <c r="A283" t="s">
        <v>1712</v>
      </c>
      <c r="B283" t="s">
        <v>1713</v>
      </c>
      <c r="C283" t="s">
        <v>1714</v>
      </c>
      <c r="D283">
        <v>2013</v>
      </c>
      <c r="E283">
        <v>52</v>
      </c>
      <c r="F283" t="s">
        <v>1715</v>
      </c>
      <c r="G283" t="s">
        <v>126</v>
      </c>
      <c r="H283" t="s">
        <v>41</v>
      </c>
      <c r="I283" t="s">
        <v>1716</v>
      </c>
      <c r="J283" t="s">
        <v>1713</v>
      </c>
      <c r="K283" t="s">
        <v>1717</v>
      </c>
      <c r="L283">
        <v>42</v>
      </c>
      <c r="M283">
        <v>5.25</v>
      </c>
      <c r="N283" t="s">
        <v>34</v>
      </c>
      <c r="O283" t="s">
        <v>33</v>
      </c>
      <c r="P283" t="s">
        <v>33</v>
      </c>
      <c r="Q283" t="s">
        <v>33</v>
      </c>
      <c r="R283" t="s">
        <v>33</v>
      </c>
      <c r="S283" t="s">
        <v>33</v>
      </c>
      <c r="T283" t="s">
        <v>33</v>
      </c>
      <c r="U283" t="s">
        <v>33</v>
      </c>
      <c r="V283" t="s">
        <v>33</v>
      </c>
      <c r="W283" t="s">
        <v>33</v>
      </c>
      <c r="X283" t="s">
        <v>33</v>
      </c>
      <c r="Y283" t="s">
        <v>33</v>
      </c>
      <c r="Z283" t="s">
        <v>33</v>
      </c>
      <c r="AA283" t="s">
        <v>33</v>
      </c>
      <c r="AB283">
        <v>0</v>
      </c>
      <c r="AC283" t="s">
        <v>41</v>
      </c>
    </row>
    <row r="284" spans="1:29" x14ac:dyDescent="0.25">
      <c r="A284" t="s">
        <v>1718</v>
      </c>
      <c r="B284" t="s">
        <v>1719</v>
      </c>
      <c r="C284" t="s">
        <v>1720</v>
      </c>
      <c r="D284">
        <v>2013</v>
      </c>
      <c r="E284">
        <v>40</v>
      </c>
      <c r="F284" t="s">
        <v>1721</v>
      </c>
      <c r="G284" t="s">
        <v>126</v>
      </c>
      <c r="H284" t="s">
        <v>36</v>
      </c>
      <c r="I284" t="s">
        <v>1722</v>
      </c>
      <c r="J284" t="s">
        <v>1719</v>
      </c>
      <c r="K284" t="s">
        <v>1723</v>
      </c>
      <c r="L284">
        <v>46</v>
      </c>
      <c r="M284">
        <v>5.75</v>
      </c>
      <c r="N284" t="s">
        <v>34</v>
      </c>
      <c r="O284" t="s">
        <v>33</v>
      </c>
      <c r="P284" t="s">
        <v>33</v>
      </c>
      <c r="Q284" t="s">
        <v>33</v>
      </c>
      <c r="R284" t="s">
        <v>33</v>
      </c>
      <c r="S284" t="s">
        <v>33</v>
      </c>
      <c r="T284" t="s">
        <v>33</v>
      </c>
      <c r="U284" t="s">
        <v>33</v>
      </c>
      <c r="V284" t="s">
        <v>33</v>
      </c>
      <c r="W284" t="s">
        <v>33</v>
      </c>
      <c r="X284" t="s">
        <v>33</v>
      </c>
      <c r="Y284" t="s">
        <v>33</v>
      </c>
      <c r="Z284" t="s">
        <v>33</v>
      </c>
      <c r="AA284" t="s">
        <v>33</v>
      </c>
      <c r="AB284">
        <v>0</v>
      </c>
      <c r="AC284" t="s">
        <v>41</v>
      </c>
    </row>
    <row r="285" spans="1:29" x14ac:dyDescent="0.25">
      <c r="A285" t="s">
        <v>1724</v>
      </c>
      <c r="B285" t="s">
        <v>1725</v>
      </c>
      <c r="C285" t="s">
        <v>1726</v>
      </c>
      <c r="D285">
        <v>2013</v>
      </c>
      <c r="E285">
        <v>81</v>
      </c>
      <c r="F285" t="s">
        <v>1727</v>
      </c>
      <c r="G285" t="s">
        <v>126</v>
      </c>
      <c r="H285" t="s">
        <v>41</v>
      </c>
      <c r="I285" t="s">
        <v>1728</v>
      </c>
      <c r="J285" t="s">
        <v>1725</v>
      </c>
      <c r="K285" t="s">
        <v>1729</v>
      </c>
      <c r="L285">
        <v>64</v>
      </c>
      <c r="M285">
        <v>8</v>
      </c>
      <c r="N285" t="s">
        <v>34</v>
      </c>
      <c r="O285" t="s">
        <v>33</v>
      </c>
      <c r="P285" t="s">
        <v>33</v>
      </c>
      <c r="Q285" t="s">
        <v>33</v>
      </c>
      <c r="R285" t="s">
        <v>33</v>
      </c>
      <c r="S285" t="s">
        <v>33</v>
      </c>
      <c r="T285" t="s">
        <v>33</v>
      </c>
      <c r="U285" t="s">
        <v>33</v>
      </c>
      <c r="V285" t="s">
        <v>33</v>
      </c>
      <c r="W285" t="s">
        <v>33</v>
      </c>
      <c r="X285" t="s">
        <v>33</v>
      </c>
      <c r="Y285" t="s">
        <v>33</v>
      </c>
      <c r="Z285" t="s">
        <v>33</v>
      </c>
      <c r="AA285" t="s">
        <v>33</v>
      </c>
      <c r="AB285">
        <v>0</v>
      </c>
      <c r="AC285" t="s">
        <v>36</v>
      </c>
    </row>
    <row r="286" spans="1:29" x14ac:dyDescent="0.25">
      <c r="A286" t="s">
        <v>1730</v>
      </c>
      <c r="B286" t="s">
        <v>1731</v>
      </c>
      <c r="C286" t="s">
        <v>1732</v>
      </c>
      <c r="D286">
        <v>2013</v>
      </c>
      <c r="E286">
        <v>170</v>
      </c>
      <c r="F286" t="s">
        <v>1733</v>
      </c>
      <c r="G286" t="s">
        <v>126</v>
      </c>
      <c r="H286" t="s">
        <v>36</v>
      </c>
      <c r="I286" t="s">
        <v>1734</v>
      </c>
      <c r="J286" t="s">
        <v>1731</v>
      </c>
      <c r="K286" t="s">
        <v>1735</v>
      </c>
      <c r="L286">
        <v>119</v>
      </c>
      <c r="M286">
        <v>14.875</v>
      </c>
      <c r="N286" t="s">
        <v>1736</v>
      </c>
      <c r="O286" t="s">
        <v>33</v>
      </c>
      <c r="P286" t="s">
        <v>33</v>
      </c>
      <c r="Q286" t="s">
        <v>346</v>
      </c>
      <c r="R286" t="s">
        <v>33</v>
      </c>
      <c r="S286" t="s">
        <v>33</v>
      </c>
      <c r="T286" t="s">
        <v>79</v>
      </c>
      <c r="U286" t="s">
        <v>81</v>
      </c>
      <c r="V286" t="s">
        <v>81</v>
      </c>
      <c r="W286" t="s">
        <v>79</v>
      </c>
      <c r="X286" t="s">
        <v>79</v>
      </c>
      <c r="Y286" t="s">
        <v>461</v>
      </c>
      <c r="Z286" t="s">
        <v>1007</v>
      </c>
      <c r="AA286" t="s">
        <v>79</v>
      </c>
      <c r="AB286">
        <v>1</v>
      </c>
      <c r="AC286" t="s">
        <v>36</v>
      </c>
    </row>
    <row r="287" spans="1:29" x14ac:dyDescent="0.25">
      <c r="A287" t="s">
        <v>1737</v>
      </c>
      <c r="B287" t="s">
        <v>1738</v>
      </c>
      <c r="C287" t="s">
        <v>1739</v>
      </c>
      <c r="D287">
        <v>2013</v>
      </c>
      <c r="E287">
        <v>377</v>
      </c>
      <c r="F287" t="s">
        <v>1740</v>
      </c>
      <c r="G287" t="s">
        <v>126</v>
      </c>
      <c r="H287" t="s">
        <v>36</v>
      </c>
      <c r="I287" t="s">
        <v>1741</v>
      </c>
      <c r="J287" t="s">
        <v>1738</v>
      </c>
      <c r="K287" t="s">
        <v>1742</v>
      </c>
      <c r="L287">
        <v>290</v>
      </c>
      <c r="M287">
        <v>36.25</v>
      </c>
      <c r="N287" t="s">
        <v>34</v>
      </c>
      <c r="O287" t="s">
        <v>33</v>
      </c>
      <c r="P287" t="s">
        <v>33</v>
      </c>
      <c r="Q287" t="s">
        <v>33</v>
      </c>
      <c r="R287" t="s">
        <v>33</v>
      </c>
      <c r="S287" t="s">
        <v>33</v>
      </c>
      <c r="T287" t="s">
        <v>33</v>
      </c>
      <c r="U287" t="s">
        <v>33</v>
      </c>
      <c r="V287" t="s">
        <v>33</v>
      </c>
      <c r="W287" t="s">
        <v>33</v>
      </c>
      <c r="X287" t="s">
        <v>33</v>
      </c>
      <c r="Y287" t="s">
        <v>33</v>
      </c>
      <c r="Z287" t="s">
        <v>33</v>
      </c>
      <c r="AA287" t="s">
        <v>33</v>
      </c>
      <c r="AB287">
        <v>0</v>
      </c>
      <c r="AC287" t="s">
        <v>36</v>
      </c>
    </row>
    <row r="288" spans="1:29" x14ac:dyDescent="0.25">
      <c r="A288" t="s">
        <v>1743</v>
      </c>
      <c r="B288" t="s">
        <v>1744</v>
      </c>
      <c r="C288" t="s">
        <v>1745</v>
      </c>
      <c r="D288">
        <v>2013</v>
      </c>
      <c r="E288">
        <v>77</v>
      </c>
      <c r="F288" t="s">
        <v>1746</v>
      </c>
      <c r="G288" t="s">
        <v>126</v>
      </c>
      <c r="H288" t="s">
        <v>41</v>
      </c>
      <c r="I288" t="s">
        <v>1747</v>
      </c>
      <c r="J288" t="s">
        <v>1744</v>
      </c>
      <c r="K288" t="s">
        <v>1748</v>
      </c>
      <c r="L288">
        <v>55</v>
      </c>
      <c r="M288">
        <v>6.875</v>
      </c>
      <c r="N288" t="s">
        <v>34</v>
      </c>
      <c r="O288" t="s">
        <v>33</v>
      </c>
      <c r="P288" t="s">
        <v>33</v>
      </c>
      <c r="Q288" t="s">
        <v>33</v>
      </c>
      <c r="R288" t="s">
        <v>33</v>
      </c>
      <c r="S288" t="s">
        <v>33</v>
      </c>
      <c r="T288" t="s">
        <v>33</v>
      </c>
      <c r="U288" t="s">
        <v>33</v>
      </c>
      <c r="V288" t="s">
        <v>33</v>
      </c>
      <c r="W288" t="s">
        <v>33</v>
      </c>
      <c r="X288" t="s">
        <v>33</v>
      </c>
      <c r="Y288" t="s">
        <v>33</v>
      </c>
      <c r="Z288" t="s">
        <v>33</v>
      </c>
      <c r="AA288" t="s">
        <v>33</v>
      </c>
      <c r="AB288">
        <v>0</v>
      </c>
      <c r="AC288" t="s">
        <v>36</v>
      </c>
    </row>
    <row r="289" spans="1:29" x14ac:dyDescent="0.25">
      <c r="A289" t="s">
        <v>1749</v>
      </c>
      <c r="B289" t="s">
        <v>1750</v>
      </c>
      <c r="C289" t="s">
        <v>1751</v>
      </c>
      <c r="D289">
        <v>2012</v>
      </c>
      <c r="E289">
        <v>97</v>
      </c>
      <c r="F289" t="s">
        <v>1752</v>
      </c>
      <c r="G289" t="s">
        <v>126</v>
      </c>
      <c r="H289" t="s">
        <v>36</v>
      </c>
      <c r="I289" t="s">
        <v>1753</v>
      </c>
      <c r="J289" t="s">
        <v>1750</v>
      </c>
      <c r="K289" t="s">
        <v>1754</v>
      </c>
      <c r="L289">
        <v>70</v>
      </c>
      <c r="M289">
        <v>7.7777777779999999</v>
      </c>
      <c r="N289" t="s">
        <v>34</v>
      </c>
      <c r="O289" t="s">
        <v>33</v>
      </c>
      <c r="P289" t="s">
        <v>33</v>
      </c>
      <c r="Q289" t="s">
        <v>33</v>
      </c>
      <c r="R289" t="s">
        <v>33</v>
      </c>
      <c r="S289" t="s">
        <v>33</v>
      </c>
      <c r="T289" t="s">
        <v>33</v>
      </c>
      <c r="U289" t="s">
        <v>33</v>
      </c>
      <c r="V289" t="s">
        <v>33</v>
      </c>
      <c r="W289" t="s">
        <v>33</v>
      </c>
      <c r="X289" t="s">
        <v>33</v>
      </c>
      <c r="Y289" t="s">
        <v>33</v>
      </c>
      <c r="Z289" t="s">
        <v>33</v>
      </c>
      <c r="AA289" t="s">
        <v>33</v>
      </c>
      <c r="AB289">
        <v>0</v>
      </c>
      <c r="AC289" t="s">
        <v>36</v>
      </c>
    </row>
    <row r="290" spans="1:29" x14ac:dyDescent="0.25">
      <c r="A290" t="s">
        <v>1755</v>
      </c>
      <c r="B290" t="s">
        <v>1756</v>
      </c>
      <c r="C290" t="s">
        <v>1757</v>
      </c>
      <c r="D290">
        <v>2012</v>
      </c>
      <c r="E290">
        <v>110</v>
      </c>
      <c r="F290" t="s">
        <v>1758</v>
      </c>
      <c r="G290" t="s">
        <v>126</v>
      </c>
      <c r="H290" t="s">
        <v>41</v>
      </c>
      <c r="I290" t="s">
        <v>1759</v>
      </c>
      <c r="J290" t="s">
        <v>1756</v>
      </c>
      <c r="K290" t="s">
        <v>1760</v>
      </c>
      <c r="L290">
        <v>94</v>
      </c>
      <c r="M290">
        <v>10.44444444</v>
      </c>
      <c r="N290" t="s">
        <v>34</v>
      </c>
      <c r="O290" t="s">
        <v>33</v>
      </c>
      <c r="P290" t="s">
        <v>33</v>
      </c>
      <c r="Q290" t="s">
        <v>33</v>
      </c>
      <c r="R290" t="s">
        <v>33</v>
      </c>
      <c r="S290" t="s">
        <v>33</v>
      </c>
      <c r="T290" t="s">
        <v>33</v>
      </c>
      <c r="U290" t="s">
        <v>33</v>
      </c>
      <c r="V290" t="s">
        <v>33</v>
      </c>
      <c r="W290" t="s">
        <v>33</v>
      </c>
      <c r="X290" t="s">
        <v>33</v>
      </c>
      <c r="Y290" t="s">
        <v>33</v>
      </c>
      <c r="Z290" t="s">
        <v>33</v>
      </c>
      <c r="AA290" t="s">
        <v>33</v>
      </c>
      <c r="AB290">
        <v>0</v>
      </c>
      <c r="AC290" t="s">
        <v>36</v>
      </c>
    </row>
    <row r="291" spans="1:29" x14ac:dyDescent="0.25">
      <c r="A291" t="s">
        <v>1761</v>
      </c>
      <c r="B291" t="s">
        <v>1762</v>
      </c>
      <c r="C291" t="s">
        <v>1763</v>
      </c>
      <c r="D291">
        <v>2012</v>
      </c>
      <c r="E291">
        <v>61</v>
      </c>
      <c r="F291" t="s">
        <v>1764</v>
      </c>
      <c r="G291" t="s">
        <v>126</v>
      </c>
      <c r="H291" t="s">
        <v>36</v>
      </c>
      <c r="I291" t="s">
        <v>1765</v>
      </c>
      <c r="J291" t="s">
        <v>1762</v>
      </c>
      <c r="K291" t="s">
        <v>1766</v>
      </c>
      <c r="L291">
        <v>58</v>
      </c>
      <c r="M291">
        <v>6.4444444440000002</v>
      </c>
      <c r="N291" t="s">
        <v>34</v>
      </c>
      <c r="O291" t="s">
        <v>33</v>
      </c>
      <c r="P291" t="s">
        <v>33</v>
      </c>
      <c r="Q291" t="s">
        <v>33</v>
      </c>
      <c r="R291" t="s">
        <v>33</v>
      </c>
      <c r="S291" t="s">
        <v>33</v>
      </c>
      <c r="T291" t="s">
        <v>33</v>
      </c>
      <c r="U291" t="s">
        <v>33</v>
      </c>
      <c r="V291" t="s">
        <v>33</v>
      </c>
      <c r="W291" t="s">
        <v>33</v>
      </c>
      <c r="X291" t="s">
        <v>33</v>
      </c>
      <c r="Y291" t="s">
        <v>33</v>
      </c>
      <c r="Z291" t="s">
        <v>33</v>
      </c>
      <c r="AA291" t="s">
        <v>33</v>
      </c>
      <c r="AB291">
        <v>0</v>
      </c>
      <c r="AC291" t="s">
        <v>41</v>
      </c>
    </row>
    <row r="292" spans="1:29" x14ac:dyDescent="0.25">
      <c r="A292" t="s">
        <v>1767</v>
      </c>
      <c r="B292" t="s">
        <v>1768</v>
      </c>
      <c r="C292" t="s">
        <v>1769</v>
      </c>
      <c r="D292">
        <v>2012</v>
      </c>
      <c r="E292">
        <v>62</v>
      </c>
      <c r="F292" t="s">
        <v>1770</v>
      </c>
      <c r="G292" t="s">
        <v>126</v>
      </c>
      <c r="H292" t="s">
        <v>36</v>
      </c>
      <c r="I292" t="s">
        <v>1771</v>
      </c>
      <c r="J292" t="s">
        <v>1768</v>
      </c>
      <c r="K292" t="s">
        <v>1772</v>
      </c>
      <c r="L292">
        <v>49</v>
      </c>
      <c r="M292">
        <v>5.4444444440000002</v>
      </c>
      <c r="N292" t="s">
        <v>34</v>
      </c>
      <c r="O292" t="s">
        <v>33</v>
      </c>
      <c r="P292" t="s">
        <v>33</v>
      </c>
      <c r="Q292" t="s">
        <v>33</v>
      </c>
      <c r="R292" t="s">
        <v>33</v>
      </c>
      <c r="S292" t="s">
        <v>33</v>
      </c>
      <c r="T292" t="s">
        <v>33</v>
      </c>
      <c r="U292" t="s">
        <v>33</v>
      </c>
      <c r="V292" t="s">
        <v>33</v>
      </c>
      <c r="W292" t="s">
        <v>33</v>
      </c>
      <c r="X292" t="s">
        <v>33</v>
      </c>
      <c r="Y292" t="s">
        <v>33</v>
      </c>
      <c r="Z292" t="s">
        <v>33</v>
      </c>
      <c r="AA292" t="s">
        <v>33</v>
      </c>
      <c r="AB292">
        <v>0</v>
      </c>
      <c r="AC292" t="s">
        <v>41</v>
      </c>
    </row>
    <row r="293" spans="1:29" x14ac:dyDescent="0.25">
      <c r="A293" t="s">
        <v>1773</v>
      </c>
      <c r="B293" t="s">
        <v>1774</v>
      </c>
      <c r="C293" t="s">
        <v>1775</v>
      </c>
      <c r="D293">
        <v>2012</v>
      </c>
      <c r="E293">
        <v>74</v>
      </c>
      <c r="F293" t="s">
        <v>1776</v>
      </c>
      <c r="G293" t="s">
        <v>126</v>
      </c>
      <c r="H293" t="s">
        <v>36</v>
      </c>
      <c r="I293" t="s">
        <v>1777</v>
      </c>
      <c r="J293" t="s">
        <v>1774</v>
      </c>
      <c r="K293" t="s">
        <v>1778</v>
      </c>
      <c r="L293">
        <v>58</v>
      </c>
      <c r="M293">
        <v>6.4444444440000002</v>
      </c>
      <c r="N293" t="s">
        <v>34</v>
      </c>
      <c r="O293" t="s">
        <v>33</v>
      </c>
      <c r="P293" t="s">
        <v>33</v>
      </c>
      <c r="Q293" t="s">
        <v>33</v>
      </c>
      <c r="R293" t="s">
        <v>33</v>
      </c>
      <c r="S293" t="s">
        <v>33</v>
      </c>
      <c r="T293" t="s">
        <v>33</v>
      </c>
      <c r="U293" t="s">
        <v>33</v>
      </c>
      <c r="V293" t="s">
        <v>33</v>
      </c>
      <c r="W293" t="s">
        <v>33</v>
      </c>
      <c r="X293" t="s">
        <v>33</v>
      </c>
      <c r="Y293" t="s">
        <v>33</v>
      </c>
      <c r="Z293" t="s">
        <v>33</v>
      </c>
      <c r="AA293" t="s">
        <v>33</v>
      </c>
      <c r="AB293">
        <v>0</v>
      </c>
      <c r="AC293" t="s">
        <v>36</v>
      </c>
    </row>
    <row r="294" spans="1:29" x14ac:dyDescent="0.25">
      <c r="A294" t="s">
        <v>1779</v>
      </c>
      <c r="B294" t="s">
        <v>1780</v>
      </c>
      <c r="C294" t="s">
        <v>1781</v>
      </c>
      <c r="D294">
        <v>2012</v>
      </c>
      <c r="E294">
        <v>54</v>
      </c>
      <c r="F294" t="s">
        <v>1782</v>
      </c>
      <c r="G294" t="s">
        <v>126</v>
      </c>
      <c r="H294" t="s">
        <v>41</v>
      </c>
      <c r="I294" t="s">
        <v>1783</v>
      </c>
      <c r="J294" t="s">
        <v>1780</v>
      </c>
      <c r="K294" t="s">
        <v>1784</v>
      </c>
      <c r="L294">
        <v>42</v>
      </c>
      <c r="M294">
        <v>4.6666666670000003</v>
      </c>
      <c r="N294" t="s">
        <v>34</v>
      </c>
      <c r="O294" t="s">
        <v>33</v>
      </c>
      <c r="P294" t="s">
        <v>33</v>
      </c>
      <c r="Q294" t="s">
        <v>33</v>
      </c>
      <c r="R294" t="s">
        <v>33</v>
      </c>
      <c r="S294" t="s">
        <v>33</v>
      </c>
      <c r="T294" t="s">
        <v>33</v>
      </c>
      <c r="U294" t="s">
        <v>33</v>
      </c>
      <c r="V294" t="s">
        <v>33</v>
      </c>
      <c r="W294" t="s">
        <v>33</v>
      </c>
      <c r="X294" t="s">
        <v>33</v>
      </c>
      <c r="Y294" t="s">
        <v>33</v>
      </c>
      <c r="Z294" t="s">
        <v>33</v>
      </c>
      <c r="AA294" t="s">
        <v>33</v>
      </c>
      <c r="AB294">
        <v>0</v>
      </c>
      <c r="AC294" t="s">
        <v>41</v>
      </c>
    </row>
    <row r="295" spans="1:29" x14ac:dyDescent="0.25">
      <c r="A295" t="s">
        <v>1785</v>
      </c>
      <c r="B295" t="s">
        <v>1786</v>
      </c>
      <c r="C295" t="s">
        <v>1787</v>
      </c>
      <c r="D295">
        <v>2012</v>
      </c>
      <c r="E295">
        <v>187</v>
      </c>
      <c r="F295" t="s">
        <v>1788</v>
      </c>
      <c r="G295" t="s">
        <v>126</v>
      </c>
      <c r="H295" t="s">
        <v>41</v>
      </c>
      <c r="I295" t="s">
        <v>1789</v>
      </c>
      <c r="J295" t="s">
        <v>1790</v>
      </c>
      <c r="K295" t="s">
        <v>1791</v>
      </c>
      <c r="L295">
        <v>150</v>
      </c>
      <c r="M295">
        <v>16.666666670000001</v>
      </c>
      <c r="N295" t="s">
        <v>34</v>
      </c>
      <c r="O295" t="s">
        <v>33</v>
      </c>
      <c r="P295" t="s">
        <v>33</v>
      </c>
      <c r="Q295" t="s">
        <v>33</v>
      </c>
      <c r="R295" t="s">
        <v>33</v>
      </c>
      <c r="S295" t="s">
        <v>33</v>
      </c>
      <c r="T295" t="s">
        <v>33</v>
      </c>
      <c r="U295" t="s">
        <v>33</v>
      </c>
      <c r="V295" t="s">
        <v>33</v>
      </c>
      <c r="W295" t="s">
        <v>33</v>
      </c>
      <c r="X295" t="s">
        <v>33</v>
      </c>
      <c r="Y295" t="s">
        <v>33</v>
      </c>
      <c r="Z295" t="s">
        <v>33</v>
      </c>
      <c r="AA295" t="s">
        <v>33</v>
      </c>
      <c r="AB295">
        <v>0</v>
      </c>
      <c r="AC295" t="s">
        <v>41</v>
      </c>
    </row>
    <row r="296" spans="1:29" x14ac:dyDescent="0.25">
      <c r="A296" t="s">
        <v>1792</v>
      </c>
      <c r="B296" t="s">
        <v>1793</v>
      </c>
      <c r="C296" t="s">
        <v>1794</v>
      </c>
      <c r="D296">
        <v>2012</v>
      </c>
      <c r="E296">
        <v>106</v>
      </c>
      <c r="F296" t="s">
        <v>1795</v>
      </c>
      <c r="G296" t="s">
        <v>126</v>
      </c>
      <c r="H296" t="s">
        <v>41</v>
      </c>
      <c r="I296" t="s">
        <v>1796</v>
      </c>
      <c r="J296" t="s">
        <v>1793</v>
      </c>
      <c r="K296" t="s">
        <v>1797</v>
      </c>
      <c r="L296">
        <v>81</v>
      </c>
      <c r="M296">
        <v>9</v>
      </c>
      <c r="N296" t="s">
        <v>1798</v>
      </c>
      <c r="O296" t="s">
        <v>33</v>
      </c>
      <c r="P296" t="s">
        <v>33</v>
      </c>
      <c r="Q296" t="s">
        <v>170</v>
      </c>
      <c r="R296" t="s">
        <v>504</v>
      </c>
      <c r="S296" t="s">
        <v>438</v>
      </c>
      <c r="T296" t="s">
        <v>420</v>
      </c>
      <c r="U296" t="s">
        <v>79</v>
      </c>
      <c r="V296" t="s">
        <v>79</v>
      </c>
      <c r="W296" t="s">
        <v>79</v>
      </c>
      <c r="X296" t="s">
        <v>79</v>
      </c>
      <c r="Y296" t="s">
        <v>1799</v>
      </c>
      <c r="Z296" t="s">
        <v>1800</v>
      </c>
      <c r="AA296" t="s">
        <v>33</v>
      </c>
      <c r="AB296">
        <v>1</v>
      </c>
      <c r="AC296" t="s">
        <v>41</v>
      </c>
    </row>
    <row r="297" spans="1:29" x14ac:dyDescent="0.25">
      <c r="A297" t="s">
        <v>1801</v>
      </c>
      <c r="B297" t="s">
        <v>1802</v>
      </c>
      <c r="C297" t="s">
        <v>1803</v>
      </c>
      <c r="D297">
        <v>2012</v>
      </c>
      <c r="E297">
        <v>73</v>
      </c>
      <c r="F297" t="s">
        <v>1804</v>
      </c>
      <c r="G297" t="s">
        <v>126</v>
      </c>
      <c r="H297" t="s">
        <v>41</v>
      </c>
      <c r="I297" t="s">
        <v>1805</v>
      </c>
      <c r="J297" t="s">
        <v>1802</v>
      </c>
      <c r="K297" t="s">
        <v>1806</v>
      </c>
      <c r="L297">
        <v>60</v>
      </c>
      <c r="M297">
        <v>6.6666666670000003</v>
      </c>
      <c r="N297" t="s">
        <v>1807</v>
      </c>
      <c r="O297" t="s">
        <v>33</v>
      </c>
      <c r="P297" t="s">
        <v>33</v>
      </c>
      <c r="Q297" t="s">
        <v>170</v>
      </c>
      <c r="R297" t="s">
        <v>504</v>
      </c>
      <c r="S297" t="s">
        <v>309</v>
      </c>
      <c r="T297" t="s">
        <v>106</v>
      </c>
      <c r="U297" t="s">
        <v>79</v>
      </c>
      <c r="V297" t="s">
        <v>79</v>
      </c>
      <c r="W297" t="s">
        <v>79</v>
      </c>
      <c r="X297" t="s">
        <v>79</v>
      </c>
      <c r="Y297" t="s">
        <v>1808</v>
      </c>
      <c r="Z297" t="s">
        <v>1800</v>
      </c>
      <c r="AA297" t="s">
        <v>79</v>
      </c>
      <c r="AB297">
        <v>1</v>
      </c>
      <c r="AC297" t="s">
        <v>41</v>
      </c>
    </row>
    <row r="298" spans="1:29" x14ac:dyDescent="0.25">
      <c r="A298" t="s">
        <v>1809</v>
      </c>
      <c r="B298" t="s">
        <v>1810</v>
      </c>
      <c r="C298" t="s">
        <v>1811</v>
      </c>
      <c r="D298">
        <v>2011</v>
      </c>
      <c r="E298">
        <v>144</v>
      </c>
      <c r="F298" t="s">
        <v>1812</v>
      </c>
      <c r="G298" t="s">
        <v>126</v>
      </c>
      <c r="H298" t="s">
        <v>41</v>
      </c>
      <c r="I298" t="s">
        <v>1813</v>
      </c>
      <c r="J298" t="s">
        <v>1810</v>
      </c>
      <c r="K298" t="s">
        <v>1814</v>
      </c>
      <c r="L298">
        <v>101</v>
      </c>
      <c r="M298">
        <v>10.1</v>
      </c>
      <c r="N298" t="s">
        <v>34</v>
      </c>
      <c r="O298" t="s">
        <v>33</v>
      </c>
      <c r="P298" t="s">
        <v>33</v>
      </c>
      <c r="Q298" t="s">
        <v>33</v>
      </c>
      <c r="R298" t="s">
        <v>33</v>
      </c>
      <c r="S298" t="s">
        <v>33</v>
      </c>
      <c r="T298" t="s">
        <v>33</v>
      </c>
      <c r="U298" t="s">
        <v>33</v>
      </c>
      <c r="V298" t="s">
        <v>33</v>
      </c>
      <c r="W298" t="s">
        <v>33</v>
      </c>
      <c r="X298" t="s">
        <v>33</v>
      </c>
      <c r="Y298" t="s">
        <v>33</v>
      </c>
      <c r="Z298" t="s">
        <v>33</v>
      </c>
      <c r="AA298" t="s">
        <v>33</v>
      </c>
      <c r="AB298">
        <v>0</v>
      </c>
      <c r="AC298" t="s">
        <v>41</v>
      </c>
    </row>
    <row r="299" spans="1:29" x14ac:dyDescent="0.25">
      <c r="A299" t="s">
        <v>1815</v>
      </c>
      <c r="B299" t="s">
        <v>1816</v>
      </c>
      <c r="C299" t="s">
        <v>1817</v>
      </c>
      <c r="D299">
        <v>2011</v>
      </c>
      <c r="E299">
        <v>100</v>
      </c>
      <c r="F299" t="s">
        <v>1818</v>
      </c>
      <c r="G299" t="s">
        <v>126</v>
      </c>
      <c r="H299" t="s">
        <v>41</v>
      </c>
      <c r="I299" t="s">
        <v>1819</v>
      </c>
      <c r="J299" t="s">
        <v>1816</v>
      </c>
      <c r="K299" t="s">
        <v>1820</v>
      </c>
      <c r="L299">
        <v>79</v>
      </c>
      <c r="M299">
        <v>7.9</v>
      </c>
      <c r="N299" t="s">
        <v>1821</v>
      </c>
      <c r="O299" t="s">
        <v>33</v>
      </c>
      <c r="P299" t="s">
        <v>1822</v>
      </c>
      <c r="Q299" t="s">
        <v>170</v>
      </c>
      <c r="R299" t="s">
        <v>1823</v>
      </c>
      <c r="S299" t="s">
        <v>79</v>
      </c>
      <c r="T299" t="s">
        <v>79</v>
      </c>
      <c r="U299" t="s">
        <v>79</v>
      </c>
      <c r="V299" t="s">
        <v>79</v>
      </c>
      <c r="W299" t="s">
        <v>79</v>
      </c>
      <c r="X299" t="s">
        <v>79</v>
      </c>
      <c r="Y299" t="s">
        <v>79</v>
      </c>
      <c r="Z299" t="s">
        <v>80</v>
      </c>
      <c r="AA299" t="s">
        <v>81</v>
      </c>
      <c r="AB299">
        <v>1</v>
      </c>
      <c r="AC299" t="s">
        <v>36</v>
      </c>
    </row>
    <row r="300" spans="1:29" x14ac:dyDescent="0.25">
      <c r="A300" t="s">
        <v>1824</v>
      </c>
      <c r="B300" t="s">
        <v>1825</v>
      </c>
      <c r="C300" t="s">
        <v>1826</v>
      </c>
      <c r="D300">
        <v>2011</v>
      </c>
      <c r="E300">
        <v>103</v>
      </c>
      <c r="F300" t="s">
        <v>1827</v>
      </c>
      <c r="G300" t="s">
        <v>126</v>
      </c>
      <c r="H300" t="s">
        <v>41</v>
      </c>
      <c r="I300" t="s">
        <v>1828</v>
      </c>
      <c r="J300" t="s">
        <v>1825</v>
      </c>
      <c r="K300" t="s">
        <v>1829</v>
      </c>
      <c r="L300">
        <v>74</v>
      </c>
      <c r="M300">
        <v>7.4</v>
      </c>
      <c r="N300" t="s">
        <v>34</v>
      </c>
      <c r="O300" t="s">
        <v>33</v>
      </c>
      <c r="P300" t="s">
        <v>33</v>
      </c>
      <c r="Q300" t="s">
        <v>33</v>
      </c>
      <c r="R300" t="s">
        <v>33</v>
      </c>
      <c r="S300" t="s">
        <v>33</v>
      </c>
      <c r="T300" t="s">
        <v>33</v>
      </c>
      <c r="U300" t="s">
        <v>33</v>
      </c>
      <c r="V300" t="s">
        <v>33</v>
      </c>
      <c r="W300" t="s">
        <v>33</v>
      </c>
      <c r="X300" t="s">
        <v>33</v>
      </c>
      <c r="Y300" t="s">
        <v>33</v>
      </c>
      <c r="Z300" t="s">
        <v>33</v>
      </c>
      <c r="AA300" t="s">
        <v>33</v>
      </c>
      <c r="AB300">
        <v>0</v>
      </c>
      <c r="AC300" t="s">
        <v>36</v>
      </c>
    </row>
    <row r="301" spans="1:29" x14ac:dyDescent="0.25">
      <c r="A301" t="s">
        <v>1830</v>
      </c>
      <c r="B301" t="s">
        <v>1831</v>
      </c>
      <c r="C301" t="s">
        <v>1832</v>
      </c>
      <c r="D301">
        <v>2011</v>
      </c>
      <c r="E301">
        <v>1056</v>
      </c>
      <c r="F301" t="s">
        <v>1833</v>
      </c>
      <c r="G301" t="s">
        <v>126</v>
      </c>
      <c r="H301" t="s">
        <v>36</v>
      </c>
      <c r="I301" t="s">
        <v>1834</v>
      </c>
      <c r="J301" t="s">
        <v>1831</v>
      </c>
      <c r="K301" t="s">
        <v>1835</v>
      </c>
      <c r="L301">
        <v>866</v>
      </c>
      <c r="M301">
        <v>86.6</v>
      </c>
      <c r="N301" t="s">
        <v>34</v>
      </c>
      <c r="O301" t="s">
        <v>33</v>
      </c>
      <c r="P301" t="s">
        <v>33</v>
      </c>
      <c r="Q301" t="s">
        <v>33</v>
      </c>
      <c r="R301" t="s">
        <v>33</v>
      </c>
      <c r="S301" t="s">
        <v>33</v>
      </c>
      <c r="T301" t="s">
        <v>33</v>
      </c>
      <c r="U301" t="s">
        <v>33</v>
      </c>
      <c r="V301" t="s">
        <v>33</v>
      </c>
      <c r="W301" t="s">
        <v>33</v>
      </c>
      <c r="X301" t="s">
        <v>33</v>
      </c>
      <c r="Y301" t="s">
        <v>33</v>
      </c>
      <c r="Z301" t="s">
        <v>33</v>
      </c>
      <c r="AA301" t="s">
        <v>33</v>
      </c>
      <c r="AB301">
        <v>0</v>
      </c>
      <c r="AC301" t="s">
        <v>36</v>
      </c>
    </row>
    <row r="302" spans="1:29" x14ac:dyDescent="0.25">
      <c r="A302" t="s">
        <v>1836</v>
      </c>
      <c r="B302" t="s">
        <v>1837</v>
      </c>
      <c r="C302" t="s">
        <v>1838</v>
      </c>
      <c r="D302">
        <v>2010</v>
      </c>
      <c r="E302">
        <v>80</v>
      </c>
      <c r="F302" t="s">
        <v>1839</v>
      </c>
      <c r="G302" t="s">
        <v>126</v>
      </c>
      <c r="H302" t="s">
        <v>41</v>
      </c>
      <c r="I302" t="s">
        <v>1840</v>
      </c>
      <c r="J302" t="s">
        <v>1837</v>
      </c>
      <c r="K302" t="s">
        <v>1841</v>
      </c>
      <c r="L302">
        <v>68</v>
      </c>
      <c r="M302">
        <v>6.1818181819999998</v>
      </c>
      <c r="N302" t="s">
        <v>34</v>
      </c>
      <c r="O302" t="s">
        <v>33</v>
      </c>
      <c r="P302" t="s">
        <v>33</v>
      </c>
      <c r="Q302" t="s">
        <v>33</v>
      </c>
      <c r="R302" t="s">
        <v>33</v>
      </c>
      <c r="S302" t="s">
        <v>33</v>
      </c>
      <c r="T302" t="s">
        <v>33</v>
      </c>
      <c r="U302" t="s">
        <v>33</v>
      </c>
      <c r="V302" t="s">
        <v>33</v>
      </c>
      <c r="W302" t="s">
        <v>33</v>
      </c>
      <c r="X302" t="s">
        <v>33</v>
      </c>
      <c r="Y302" t="s">
        <v>33</v>
      </c>
      <c r="Z302" t="s">
        <v>33</v>
      </c>
      <c r="AA302" t="s">
        <v>33</v>
      </c>
      <c r="AB302">
        <v>0</v>
      </c>
      <c r="AC302" t="s">
        <v>41</v>
      </c>
    </row>
    <row r="303" spans="1:29" x14ac:dyDescent="0.25">
      <c r="A303" t="s">
        <v>1842</v>
      </c>
      <c r="B303" t="s">
        <v>1843</v>
      </c>
      <c r="C303" t="s">
        <v>1844</v>
      </c>
      <c r="D303">
        <v>2010</v>
      </c>
      <c r="E303">
        <v>80</v>
      </c>
      <c r="F303" t="s">
        <v>1845</v>
      </c>
      <c r="G303" t="s">
        <v>126</v>
      </c>
      <c r="H303" t="s">
        <v>41</v>
      </c>
      <c r="I303" t="s">
        <v>1846</v>
      </c>
      <c r="J303" t="s">
        <v>1843</v>
      </c>
      <c r="K303" t="s">
        <v>1847</v>
      </c>
      <c r="L303">
        <v>73</v>
      </c>
      <c r="M303">
        <v>6.6363636359999996</v>
      </c>
      <c r="N303" t="s">
        <v>34</v>
      </c>
      <c r="O303" t="s">
        <v>33</v>
      </c>
      <c r="P303" t="s">
        <v>33</v>
      </c>
      <c r="Q303" t="s">
        <v>33</v>
      </c>
      <c r="R303" t="s">
        <v>33</v>
      </c>
      <c r="S303" t="s">
        <v>33</v>
      </c>
      <c r="T303" t="s">
        <v>33</v>
      </c>
      <c r="U303" t="s">
        <v>33</v>
      </c>
      <c r="V303" t="s">
        <v>33</v>
      </c>
      <c r="W303" t="s">
        <v>33</v>
      </c>
      <c r="X303" t="s">
        <v>33</v>
      </c>
      <c r="Y303" t="s">
        <v>33</v>
      </c>
      <c r="Z303" t="s">
        <v>33</v>
      </c>
      <c r="AA303" t="s">
        <v>33</v>
      </c>
      <c r="AB303">
        <v>0</v>
      </c>
      <c r="AC303" t="s">
        <v>36</v>
      </c>
    </row>
    <row r="304" spans="1:29" x14ac:dyDescent="0.25">
      <c r="A304" t="s">
        <v>1848</v>
      </c>
      <c r="B304" t="s">
        <v>1849</v>
      </c>
      <c r="C304" t="s">
        <v>1850</v>
      </c>
      <c r="D304">
        <v>2010</v>
      </c>
      <c r="E304">
        <v>53</v>
      </c>
      <c r="F304" t="s">
        <v>1851</v>
      </c>
      <c r="G304" t="s">
        <v>33</v>
      </c>
      <c r="H304" t="s">
        <v>33</v>
      </c>
      <c r="I304" t="s">
        <v>33</v>
      </c>
      <c r="J304" t="s">
        <v>33</v>
      </c>
      <c r="K304" t="s">
        <v>33</v>
      </c>
      <c r="L304" t="s">
        <v>33</v>
      </c>
      <c r="M304" t="s">
        <v>33</v>
      </c>
      <c r="N304" t="s">
        <v>1852</v>
      </c>
      <c r="P304" t="s">
        <v>33</v>
      </c>
      <c r="Q304" t="s">
        <v>170</v>
      </c>
      <c r="R304" t="s">
        <v>33</v>
      </c>
      <c r="S304" t="s">
        <v>1853</v>
      </c>
      <c r="T304" t="s">
        <v>106</v>
      </c>
      <c r="U304" t="s">
        <v>33</v>
      </c>
      <c r="V304" t="s">
        <v>81</v>
      </c>
      <c r="W304" t="s">
        <v>33</v>
      </c>
      <c r="X304" t="s">
        <v>33</v>
      </c>
      <c r="Y304" t="s">
        <v>33</v>
      </c>
      <c r="Z304" t="s">
        <v>1854</v>
      </c>
      <c r="AA304" t="s">
        <v>33</v>
      </c>
      <c r="AB304" t="s">
        <v>33</v>
      </c>
      <c r="AC304" t="s">
        <v>36</v>
      </c>
    </row>
    <row r="305" spans="1:29" x14ac:dyDescent="0.25">
      <c r="A305" t="s">
        <v>1855</v>
      </c>
      <c r="B305" t="s">
        <v>1856</v>
      </c>
      <c r="C305" t="s">
        <v>1857</v>
      </c>
      <c r="D305">
        <v>2010</v>
      </c>
      <c r="E305">
        <v>103</v>
      </c>
      <c r="F305" t="s">
        <v>1858</v>
      </c>
      <c r="G305" t="s">
        <v>126</v>
      </c>
      <c r="H305" t="s">
        <v>36</v>
      </c>
      <c r="I305" t="s">
        <v>1859</v>
      </c>
      <c r="J305" t="s">
        <v>1856</v>
      </c>
      <c r="K305" t="s">
        <v>1860</v>
      </c>
      <c r="L305">
        <v>81</v>
      </c>
      <c r="M305">
        <v>7.3636363640000004</v>
      </c>
      <c r="N305" t="s">
        <v>1861</v>
      </c>
      <c r="O305" t="s">
        <v>33</v>
      </c>
      <c r="P305" t="s">
        <v>33</v>
      </c>
      <c r="Q305" t="s">
        <v>170</v>
      </c>
      <c r="R305" t="s">
        <v>33</v>
      </c>
      <c r="S305" t="s">
        <v>79</v>
      </c>
      <c r="T305" t="s">
        <v>79</v>
      </c>
      <c r="U305" t="s">
        <v>79</v>
      </c>
      <c r="V305" t="s">
        <v>79</v>
      </c>
      <c r="W305" t="s">
        <v>79</v>
      </c>
      <c r="X305" t="s">
        <v>79</v>
      </c>
      <c r="Y305" t="s">
        <v>79</v>
      </c>
      <c r="Z305" t="s">
        <v>33</v>
      </c>
      <c r="AA305" t="s">
        <v>81</v>
      </c>
      <c r="AB305">
        <v>1</v>
      </c>
      <c r="AC305" t="s">
        <v>41</v>
      </c>
    </row>
    <row r="306" spans="1:29" x14ac:dyDescent="0.25">
      <c r="A306" t="s">
        <v>1862</v>
      </c>
      <c r="B306" t="s">
        <v>1863</v>
      </c>
      <c r="C306" t="s">
        <v>1864</v>
      </c>
      <c r="D306">
        <v>2010</v>
      </c>
      <c r="E306">
        <v>57</v>
      </c>
      <c r="F306" t="s">
        <v>1865</v>
      </c>
      <c r="G306" t="s">
        <v>126</v>
      </c>
      <c r="H306" t="s">
        <v>36</v>
      </c>
      <c r="I306" t="s">
        <v>1866</v>
      </c>
      <c r="J306" t="s">
        <v>1863</v>
      </c>
      <c r="K306" t="s">
        <v>1867</v>
      </c>
      <c r="L306">
        <v>44</v>
      </c>
      <c r="M306">
        <v>4</v>
      </c>
      <c r="N306" t="s">
        <v>34</v>
      </c>
      <c r="O306" t="s">
        <v>33</v>
      </c>
      <c r="P306" t="s">
        <v>33</v>
      </c>
      <c r="Q306" t="s">
        <v>33</v>
      </c>
      <c r="R306" t="s">
        <v>33</v>
      </c>
      <c r="S306" t="s">
        <v>33</v>
      </c>
      <c r="T306" t="s">
        <v>33</v>
      </c>
      <c r="U306" t="s">
        <v>33</v>
      </c>
      <c r="V306" t="s">
        <v>33</v>
      </c>
      <c r="W306" t="s">
        <v>33</v>
      </c>
      <c r="X306" t="s">
        <v>33</v>
      </c>
      <c r="Y306" t="s">
        <v>33</v>
      </c>
      <c r="Z306" t="s">
        <v>33</v>
      </c>
      <c r="AA306" t="s">
        <v>33</v>
      </c>
      <c r="AB306">
        <v>0</v>
      </c>
      <c r="AC306" t="s">
        <v>36</v>
      </c>
    </row>
    <row r="307" spans="1:29" x14ac:dyDescent="0.25">
      <c r="A307" t="s">
        <v>1868</v>
      </c>
      <c r="B307" t="s">
        <v>1869</v>
      </c>
      <c r="C307" t="s">
        <v>1870</v>
      </c>
      <c r="D307">
        <v>2010</v>
      </c>
      <c r="E307">
        <v>57</v>
      </c>
      <c r="F307" t="s">
        <v>1871</v>
      </c>
      <c r="G307" t="s">
        <v>126</v>
      </c>
      <c r="H307" t="s">
        <v>36</v>
      </c>
      <c r="I307" t="s">
        <v>1872</v>
      </c>
      <c r="J307" t="s">
        <v>1869</v>
      </c>
      <c r="K307" t="s">
        <v>1873</v>
      </c>
      <c r="L307">
        <v>54</v>
      </c>
      <c r="M307">
        <v>4.9090909089999997</v>
      </c>
      <c r="N307" t="s">
        <v>34</v>
      </c>
      <c r="O307" t="s">
        <v>33</v>
      </c>
      <c r="P307" t="s">
        <v>33</v>
      </c>
      <c r="Q307" t="s">
        <v>33</v>
      </c>
      <c r="R307" t="s">
        <v>33</v>
      </c>
      <c r="S307" t="s">
        <v>33</v>
      </c>
      <c r="T307" t="s">
        <v>33</v>
      </c>
      <c r="U307" t="s">
        <v>33</v>
      </c>
      <c r="V307" t="s">
        <v>33</v>
      </c>
      <c r="W307" t="s">
        <v>33</v>
      </c>
      <c r="X307" t="s">
        <v>33</v>
      </c>
      <c r="Y307" t="s">
        <v>33</v>
      </c>
      <c r="Z307" t="s">
        <v>33</v>
      </c>
      <c r="AA307" t="s">
        <v>33</v>
      </c>
      <c r="AB307">
        <v>0</v>
      </c>
      <c r="AC307" t="s">
        <v>41</v>
      </c>
    </row>
    <row r="308" spans="1:29" x14ac:dyDescent="0.25">
      <c r="A308" t="s">
        <v>1874</v>
      </c>
      <c r="B308" t="s">
        <v>1875</v>
      </c>
      <c r="C308" t="s">
        <v>1876</v>
      </c>
      <c r="D308">
        <v>2010</v>
      </c>
      <c r="E308">
        <v>120</v>
      </c>
      <c r="F308" t="s">
        <v>1877</v>
      </c>
      <c r="G308" t="s">
        <v>126</v>
      </c>
      <c r="H308" t="s">
        <v>36</v>
      </c>
      <c r="I308" t="s">
        <v>1878</v>
      </c>
      <c r="J308" t="s">
        <v>1875</v>
      </c>
      <c r="K308" t="s">
        <v>1879</v>
      </c>
      <c r="L308">
        <v>110</v>
      </c>
      <c r="M308">
        <v>10</v>
      </c>
      <c r="N308" t="s">
        <v>34</v>
      </c>
      <c r="O308" t="s">
        <v>33</v>
      </c>
      <c r="P308" t="s">
        <v>33</v>
      </c>
      <c r="Q308" t="s">
        <v>33</v>
      </c>
      <c r="R308" t="s">
        <v>33</v>
      </c>
      <c r="S308" t="s">
        <v>33</v>
      </c>
      <c r="T308" t="s">
        <v>33</v>
      </c>
      <c r="U308" t="s">
        <v>33</v>
      </c>
      <c r="V308" t="s">
        <v>33</v>
      </c>
      <c r="W308" t="s">
        <v>33</v>
      </c>
      <c r="X308" t="s">
        <v>33</v>
      </c>
      <c r="Y308" t="s">
        <v>33</v>
      </c>
      <c r="Z308" t="s">
        <v>33</v>
      </c>
      <c r="AA308" t="s">
        <v>33</v>
      </c>
      <c r="AB308">
        <v>0</v>
      </c>
      <c r="AC308" t="s">
        <v>41</v>
      </c>
    </row>
    <row r="309" spans="1:29" x14ac:dyDescent="0.25">
      <c r="A309" t="s">
        <v>1880</v>
      </c>
      <c r="B309" t="s">
        <v>1881</v>
      </c>
      <c r="C309" t="s">
        <v>1882</v>
      </c>
      <c r="D309">
        <v>2008</v>
      </c>
      <c r="E309">
        <v>110</v>
      </c>
      <c r="F309" t="s">
        <v>1883</v>
      </c>
      <c r="G309" t="s">
        <v>126</v>
      </c>
      <c r="H309" t="s">
        <v>41</v>
      </c>
      <c r="I309" t="s">
        <v>1884</v>
      </c>
      <c r="J309" t="s">
        <v>1881</v>
      </c>
      <c r="K309" t="s">
        <v>1885</v>
      </c>
      <c r="L309">
        <v>93</v>
      </c>
      <c r="M309">
        <v>7.153846154</v>
      </c>
      <c r="N309" t="s">
        <v>34</v>
      </c>
      <c r="O309" t="s">
        <v>33</v>
      </c>
      <c r="P309" t="s">
        <v>33</v>
      </c>
      <c r="Q309" t="s">
        <v>33</v>
      </c>
      <c r="R309" t="s">
        <v>33</v>
      </c>
      <c r="S309" t="s">
        <v>33</v>
      </c>
      <c r="T309" t="s">
        <v>33</v>
      </c>
      <c r="U309" t="s">
        <v>33</v>
      </c>
      <c r="V309" t="s">
        <v>33</v>
      </c>
      <c r="W309" t="s">
        <v>33</v>
      </c>
      <c r="X309" t="s">
        <v>33</v>
      </c>
      <c r="Y309" t="s">
        <v>33</v>
      </c>
      <c r="Z309" t="s">
        <v>33</v>
      </c>
      <c r="AA309" t="s">
        <v>33</v>
      </c>
      <c r="AB309">
        <v>0</v>
      </c>
      <c r="AC309" t="s">
        <v>36</v>
      </c>
    </row>
    <row r="310" spans="1:29" x14ac:dyDescent="0.25">
      <c r="A310" t="s">
        <v>1886</v>
      </c>
      <c r="B310" t="s">
        <v>1887</v>
      </c>
      <c r="C310" t="s">
        <v>1888</v>
      </c>
      <c r="D310">
        <v>2008</v>
      </c>
      <c r="E310">
        <v>171</v>
      </c>
      <c r="F310" t="s">
        <v>1889</v>
      </c>
      <c r="G310" t="s">
        <v>126</v>
      </c>
      <c r="H310" t="s">
        <v>36</v>
      </c>
      <c r="I310" t="s">
        <v>1890</v>
      </c>
      <c r="J310" t="s">
        <v>1887</v>
      </c>
      <c r="K310" t="s">
        <v>1891</v>
      </c>
      <c r="L310">
        <v>138</v>
      </c>
      <c r="M310">
        <v>10.61538462</v>
      </c>
      <c r="N310" t="s">
        <v>34</v>
      </c>
      <c r="O310" t="s">
        <v>33</v>
      </c>
      <c r="P310" t="s">
        <v>33</v>
      </c>
      <c r="Q310" t="s">
        <v>33</v>
      </c>
      <c r="R310" t="s">
        <v>33</v>
      </c>
      <c r="S310" t="s">
        <v>33</v>
      </c>
      <c r="T310" t="s">
        <v>33</v>
      </c>
      <c r="U310" t="s">
        <v>33</v>
      </c>
      <c r="V310" t="s">
        <v>33</v>
      </c>
      <c r="W310" t="s">
        <v>33</v>
      </c>
      <c r="X310" t="s">
        <v>33</v>
      </c>
      <c r="Y310" t="s">
        <v>33</v>
      </c>
      <c r="Z310" t="s">
        <v>33</v>
      </c>
      <c r="AA310" t="s">
        <v>33</v>
      </c>
      <c r="AB310">
        <v>0</v>
      </c>
      <c r="AC310" t="s">
        <v>36</v>
      </c>
    </row>
    <row r="311" spans="1:29" x14ac:dyDescent="0.25">
      <c r="A311" t="s">
        <v>1892</v>
      </c>
      <c r="B311" t="s">
        <v>1893</v>
      </c>
      <c r="C311" t="s">
        <v>1894</v>
      </c>
      <c r="D311">
        <v>2007</v>
      </c>
      <c r="E311">
        <v>165</v>
      </c>
      <c r="F311" t="s">
        <v>1895</v>
      </c>
      <c r="G311" t="s">
        <v>126</v>
      </c>
      <c r="H311" t="s">
        <v>36</v>
      </c>
      <c r="I311" t="s">
        <v>1896</v>
      </c>
      <c r="J311" t="s">
        <v>1893</v>
      </c>
      <c r="K311" t="s">
        <v>1897</v>
      </c>
      <c r="L311">
        <v>139</v>
      </c>
      <c r="M311">
        <v>9.9285714289999998</v>
      </c>
      <c r="N311" t="s">
        <v>34</v>
      </c>
      <c r="O311" t="s">
        <v>33</v>
      </c>
      <c r="P311" t="s">
        <v>33</v>
      </c>
      <c r="Q311" t="s">
        <v>33</v>
      </c>
      <c r="R311" t="s">
        <v>33</v>
      </c>
      <c r="S311" t="s">
        <v>33</v>
      </c>
      <c r="T311" t="s">
        <v>33</v>
      </c>
      <c r="U311" t="s">
        <v>33</v>
      </c>
      <c r="V311" t="s">
        <v>33</v>
      </c>
      <c r="W311" t="s">
        <v>33</v>
      </c>
      <c r="X311" t="s">
        <v>33</v>
      </c>
      <c r="Y311" t="s">
        <v>33</v>
      </c>
      <c r="Z311" t="s">
        <v>33</v>
      </c>
      <c r="AA311" t="s">
        <v>33</v>
      </c>
      <c r="AB311">
        <v>0</v>
      </c>
      <c r="AC311" t="s">
        <v>36</v>
      </c>
    </row>
    <row r="312" spans="1:29" x14ac:dyDescent="0.25">
      <c r="A312" t="s">
        <v>1898</v>
      </c>
      <c r="B312" t="s">
        <v>1899</v>
      </c>
      <c r="C312" t="s">
        <v>1900</v>
      </c>
      <c r="D312">
        <v>2003</v>
      </c>
      <c r="E312">
        <v>199</v>
      </c>
      <c r="F312" t="s">
        <v>1901</v>
      </c>
      <c r="G312" t="s">
        <v>126</v>
      </c>
      <c r="H312" t="s">
        <v>36</v>
      </c>
      <c r="I312" t="s">
        <v>1902</v>
      </c>
      <c r="J312" t="s">
        <v>1899</v>
      </c>
      <c r="K312" t="s">
        <v>1898</v>
      </c>
      <c r="L312">
        <v>178</v>
      </c>
      <c r="M312">
        <v>9.8888888890000004</v>
      </c>
      <c r="N312" t="s">
        <v>34</v>
      </c>
      <c r="O312" t="s">
        <v>33</v>
      </c>
      <c r="P312" t="s">
        <v>33</v>
      </c>
      <c r="Q312" t="s">
        <v>33</v>
      </c>
      <c r="R312" t="s">
        <v>33</v>
      </c>
      <c r="S312" t="s">
        <v>33</v>
      </c>
      <c r="T312" t="s">
        <v>33</v>
      </c>
      <c r="U312" t="s">
        <v>33</v>
      </c>
      <c r="V312" t="s">
        <v>33</v>
      </c>
      <c r="W312" t="s">
        <v>33</v>
      </c>
      <c r="X312" t="s">
        <v>33</v>
      </c>
      <c r="Y312" t="s">
        <v>33</v>
      </c>
      <c r="Z312" t="s">
        <v>33</v>
      </c>
      <c r="AA312" t="s">
        <v>33</v>
      </c>
      <c r="AB312">
        <v>0</v>
      </c>
      <c r="AC312" t="s">
        <v>36</v>
      </c>
    </row>
    <row r="313" spans="1:29" x14ac:dyDescent="0.25">
      <c r="A313" t="s">
        <v>1903</v>
      </c>
      <c r="B313" t="s">
        <v>1904</v>
      </c>
      <c r="C313" t="s">
        <v>1905</v>
      </c>
      <c r="D313">
        <v>2003</v>
      </c>
      <c r="E313">
        <v>130</v>
      </c>
      <c r="F313" t="s">
        <v>1906</v>
      </c>
      <c r="G313" t="s">
        <v>126</v>
      </c>
      <c r="H313" t="s">
        <v>41</v>
      </c>
      <c r="I313" t="s">
        <v>1907</v>
      </c>
      <c r="J313" t="s">
        <v>1904</v>
      </c>
      <c r="K313" t="s">
        <v>1903</v>
      </c>
      <c r="L313">
        <v>97</v>
      </c>
      <c r="M313">
        <v>5.3888888890000004</v>
      </c>
      <c r="N313" t="s">
        <v>34</v>
      </c>
      <c r="O313" t="s">
        <v>33</v>
      </c>
      <c r="P313" t="s">
        <v>33</v>
      </c>
      <c r="Q313" t="s">
        <v>33</v>
      </c>
      <c r="R313" t="s">
        <v>33</v>
      </c>
      <c r="S313" t="s">
        <v>33</v>
      </c>
      <c r="T313" t="s">
        <v>33</v>
      </c>
      <c r="U313" t="s">
        <v>33</v>
      </c>
      <c r="V313" t="s">
        <v>33</v>
      </c>
      <c r="W313" t="s">
        <v>33</v>
      </c>
      <c r="X313" t="s">
        <v>33</v>
      </c>
      <c r="Y313" t="s">
        <v>33</v>
      </c>
      <c r="Z313" t="s">
        <v>33</v>
      </c>
      <c r="AA313" t="s">
        <v>33</v>
      </c>
      <c r="AB313">
        <v>0</v>
      </c>
      <c r="AC313" t="s">
        <v>41</v>
      </c>
    </row>
    <row r="314" spans="1:29" x14ac:dyDescent="0.25">
      <c r="A314" t="s">
        <v>1908</v>
      </c>
      <c r="B314" t="s">
        <v>1909</v>
      </c>
      <c r="C314" t="s">
        <v>1910</v>
      </c>
      <c r="D314">
        <v>2000</v>
      </c>
      <c r="E314">
        <v>240</v>
      </c>
      <c r="F314" t="s">
        <v>1911</v>
      </c>
      <c r="G314" t="s">
        <v>126</v>
      </c>
      <c r="H314" t="s">
        <v>36</v>
      </c>
      <c r="I314" t="s">
        <v>1912</v>
      </c>
      <c r="J314" t="s">
        <v>1909</v>
      </c>
      <c r="K314" t="s">
        <v>1908</v>
      </c>
      <c r="L314">
        <v>227</v>
      </c>
      <c r="M314">
        <v>10.80952381</v>
      </c>
      <c r="N314" t="s">
        <v>1913</v>
      </c>
      <c r="O314" t="s">
        <v>33</v>
      </c>
      <c r="P314" t="s">
        <v>33</v>
      </c>
      <c r="Q314" t="s">
        <v>170</v>
      </c>
      <c r="R314" t="s">
        <v>104</v>
      </c>
      <c r="S314" t="s">
        <v>309</v>
      </c>
      <c r="T314" t="s">
        <v>106</v>
      </c>
      <c r="U314" t="s">
        <v>79</v>
      </c>
      <c r="V314" t="s">
        <v>79</v>
      </c>
      <c r="W314" t="s">
        <v>79</v>
      </c>
      <c r="X314" t="s">
        <v>79</v>
      </c>
      <c r="Y314" t="s">
        <v>1914</v>
      </c>
      <c r="Z314" t="s">
        <v>1915</v>
      </c>
      <c r="AA314" t="s">
        <v>79</v>
      </c>
      <c r="AB314">
        <v>1</v>
      </c>
      <c r="AC314" t="s">
        <v>41</v>
      </c>
    </row>
    <row r="315" spans="1:29" x14ac:dyDescent="0.25">
      <c r="A315" t="s">
        <v>1916</v>
      </c>
      <c r="B315" t="s">
        <v>1917</v>
      </c>
      <c r="C315" t="s">
        <v>1918</v>
      </c>
      <c r="D315">
        <v>2000</v>
      </c>
      <c r="E315">
        <v>206</v>
      </c>
      <c r="F315" t="s">
        <v>1919</v>
      </c>
      <c r="G315" t="s">
        <v>126</v>
      </c>
      <c r="H315" t="s">
        <v>36</v>
      </c>
      <c r="I315" t="s">
        <v>1920</v>
      </c>
      <c r="J315" t="s">
        <v>1917</v>
      </c>
      <c r="K315" t="s">
        <v>1916</v>
      </c>
      <c r="L315">
        <v>191</v>
      </c>
      <c r="M315">
        <v>9.0952380949999991</v>
      </c>
      <c r="N315" t="s">
        <v>34</v>
      </c>
      <c r="O315" t="s">
        <v>33</v>
      </c>
      <c r="P315" t="s">
        <v>33</v>
      </c>
      <c r="Q315" t="s">
        <v>33</v>
      </c>
      <c r="R315" t="s">
        <v>33</v>
      </c>
      <c r="S315" t="s">
        <v>33</v>
      </c>
      <c r="T315" t="s">
        <v>33</v>
      </c>
      <c r="U315" t="s">
        <v>33</v>
      </c>
      <c r="V315" t="s">
        <v>33</v>
      </c>
      <c r="W315" t="s">
        <v>33</v>
      </c>
      <c r="X315" t="s">
        <v>33</v>
      </c>
      <c r="Y315" t="s">
        <v>33</v>
      </c>
      <c r="Z315" t="s">
        <v>33</v>
      </c>
      <c r="AA315" t="s">
        <v>33</v>
      </c>
      <c r="AB315">
        <v>0</v>
      </c>
      <c r="AC315" t="s">
        <v>41</v>
      </c>
    </row>
    <row r="316" spans="1:29" x14ac:dyDescent="0.25">
      <c r="A316" t="s">
        <v>1921</v>
      </c>
      <c r="B316" t="s">
        <v>1922</v>
      </c>
      <c r="C316" t="s">
        <v>1923</v>
      </c>
      <c r="D316">
        <v>1999</v>
      </c>
      <c r="E316">
        <v>268</v>
      </c>
      <c r="F316" t="s">
        <v>1924</v>
      </c>
      <c r="G316" t="s">
        <v>126</v>
      </c>
      <c r="H316" t="s">
        <v>36</v>
      </c>
      <c r="I316" t="s">
        <v>1925</v>
      </c>
      <c r="J316" t="s">
        <v>1922</v>
      </c>
      <c r="K316" t="s">
        <v>1921</v>
      </c>
      <c r="L316">
        <v>261</v>
      </c>
      <c r="M316">
        <v>11.863636359999999</v>
      </c>
      <c r="N316" t="s">
        <v>34</v>
      </c>
      <c r="O316" t="s">
        <v>33</v>
      </c>
      <c r="P316" t="s">
        <v>33</v>
      </c>
      <c r="Q316" t="s">
        <v>33</v>
      </c>
      <c r="R316" t="s">
        <v>33</v>
      </c>
      <c r="S316" t="s">
        <v>33</v>
      </c>
      <c r="T316" t="s">
        <v>33</v>
      </c>
      <c r="U316" t="s">
        <v>33</v>
      </c>
      <c r="V316" t="s">
        <v>33</v>
      </c>
      <c r="W316" t="s">
        <v>33</v>
      </c>
      <c r="X316" t="s">
        <v>33</v>
      </c>
      <c r="Y316" t="s">
        <v>33</v>
      </c>
      <c r="Z316" t="s">
        <v>33</v>
      </c>
      <c r="AA316" t="s">
        <v>33</v>
      </c>
      <c r="AB316">
        <v>0</v>
      </c>
      <c r="AC316" t="s">
        <v>41</v>
      </c>
    </row>
    <row r="317" spans="1:29" x14ac:dyDescent="0.25">
      <c r="A317" t="s">
        <v>1926</v>
      </c>
      <c r="B317" t="s">
        <v>1927</v>
      </c>
      <c r="C317" t="s">
        <v>1928</v>
      </c>
      <c r="D317">
        <v>1997</v>
      </c>
      <c r="E317">
        <v>108</v>
      </c>
      <c r="F317" t="s">
        <v>1929</v>
      </c>
      <c r="G317" t="s">
        <v>126</v>
      </c>
      <c r="H317" t="s">
        <v>36</v>
      </c>
      <c r="I317" t="s">
        <v>1930</v>
      </c>
      <c r="J317" t="s">
        <v>1927</v>
      </c>
      <c r="K317" t="s">
        <v>1926</v>
      </c>
      <c r="L317">
        <v>102</v>
      </c>
      <c r="M317">
        <v>4.25</v>
      </c>
      <c r="N317" t="s">
        <v>34</v>
      </c>
      <c r="O317" t="s">
        <v>33</v>
      </c>
      <c r="P317" t="s">
        <v>33</v>
      </c>
      <c r="Q317" t="s">
        <v>33</v>
      </c>
      <c r="R317" t="s">
        <v>33</v>
      </c>
      <c r="S317" t="s">
        <v>33</v>
      </c>
      <c r="T317" t="s">
        <v>33</v>
      </c>
      <c r="U317" t="s">
        <v>33</v>
      </c>
      <c r="V317" t="s">
        <v>33</v>
      </c>
      <c r="W317" t="s">
        <v>33</v>
      </c>
      <c r="X317" t="s">
        <v>33</v>
      </c>
      <c r="Y317" t="s">
        <v>33</v>
      </c>
      <c r="Z317" t="s">
        <v>33</v>
      </c>
      <c r="AA317" t="s">
        <v>33</v>
      </c>
      <c r="AB317">
        <v>0</v>
      </c>
      <c r="AC317" t="s">
        <v>41</v>
      </c>
    </row>
    <row r="318" spans="1:29" x14ac:dyDescent="0.25">
      <c r="A318" t="s">
        <v>1931</v>
      </c>
      <c r="B318" t="s">
        <v>1932</v>
      </c>
      <c r="C318" t="s">
        <v>1933</v>
      </c>
      <c r="D318">
        <v>2021</v>
      </c>
      <c r="E318">
        <v>11</v>
      </c>
      <c r="F318" t="s">
        <v>1934</v>
      </c>
      <c r="G318" t="s">
        <v>33</v>
      </c>
      <c r="H318" t="s">
        <v>33</v>
      </c>
      <c r="I318" t="s">
        <v>33</v>
      </c>
      <c r="J318" t="s">
        <v>33</v>
      </c>
      <c r="K318" t="s">
        <v>33</v>
      </c>
      <c r="L318" t="s">
        <v>33</v>
      </c>
      <c r="M318" t="s">
        <v>33</v>
      </c>
      <c r="N318" t="s">
        <v>34</v>
      </c>
      <c r="O318" t="s">
        <v>1935</v>
      </c>
      <c r="P318" t="s">
        <v>33</v>
      </c>
      <c r="Q318" t="s">
        <v>33</v>
      </c>
      <c r="R318" t="s">
        <v>33</v>
      </c>
      <c r="S318" t="s">
        <v>33</v>
      </c>
      <c r="T318" t="s">
        <v>33</v>
      </c>
      <c r="U318" t="s">
        <v>33</v>
      </c>
      <c r="V318" t="s">
        <v>33</v>
      </c>
      <c r="W318" t="s">
        <v>33</v>
      </c>
      <c r="X318" t="s">
        <v>33</v>
      </c>
      <c r="Y318" t="s">
        <v>33</v>
      </c>
      <c r="Z318" t="s">
        <v>33</v>
      </c>
      <c r="AA318" t="s">
        <v>33</v>
      </c>
      <c r="AB318" t="s">
        <v>33</v>
      </c>
      <c r="AC318" t="s">
        <v>36</v>
      </c>
    </row>
    <row r="319" spans="1:29" x14ac:dyDescent="0.25">
      <c r="A319" t="s">
        <v>1936</v>
      </c>
      <c r="B319" t="s">
        <v>1937</v>
      </c>
      <c r="C319" t="s">
        <v>1938</v>
      </c>
      <c r="D319">
        <v>2020</v>
      </c>
      <c r="E319">
        <v>16</v>
      </c>
      <c r="F319" t="s">
        <v>1939</v>
      </c>
      <c r="G319" t="s">
        <v>33</v>
      </c>
      <c r="H319" t="s">
        <v>33</v>
      </c>
      <c r="I319" t="s">
        <v>33</v>
      </c>
      <c r="J319" t="s">
        <v>33</v>
      </c>
      <c r="K319" t="s">
        <v>33</v>
      </c>
      <c r="L319" t="s">
        <v>33</v>
      </c>
      <c r="M319" t="s">
        <v>33</v>
      </c>
      <c r="N319" t="str">
        <f>VLOOKUP($C319,Sheet2!$C:$U,4,FALSE)</f>
        <v>N/A</v>
      </c>
      <c r="O319" t="str">
        <f>VLOOKUP($C319,Sheet2!$C:$U,5,FALSE)</f>
        <v>NA</v>
      </c>
      <c r="P319" t="str">
        <f>VLOOKUP($C319,Sheet2!$C:$U,6,FALSE)</f>
        <v>NA</v>
      </c>
      <c r="Q319" t="str">
        <f>VLOOKUP($C319,Sheet2!$C:$U,7,FALSE)</f>
        <v>NA</v>
      </c>
      <c r="R319" t="str">
        <f>VLOOKUP($C319,Sheet2!$C:$U,8,FALSE)</f>
        <v>NA</v>
      </c>
      <c r="S319" t="str">
        <f>VLOOKUP($C319,Sheet2!$C:$U,9,FALSE)</f>
        <v>NA</v>
      </c>
      <c r="T319" t="str">
        <f>VLOOKUP($C319,Sheet2!$C:$U,10,FALSE)</f>
        <v>NA</v>
      </c>
      <c r="U319" t="str">
        <f>VLOOKUP($C319,Sheet2!$C:$U,11,FALSE)</f>
        <v>NA</v>
      </c>
      <c r="V319" t="str">
        <f>VLOOKUP($C319,Sheet2!$C:$U,12,FALSE)</f>
        <v>NA</v>
      </c>
      <c r="W319" t="str">
        <f>VLOOKUP($C319,Sheet2!$C:$U,13,FALSE)</f>
        <v>NA</v>
      </c>
      <c r="X319" t="str">
        <f>VLOOKUP($C319,Sheet2!$C:$U,14,FALSE)</f>
        <v>NA</v>
      </c>
      <c r="Y319" t="str">
        <f>VLOOKUP($C319,Sheet2!$C:$U,15,FALSE)</f>
        <v>NA</v>
      </c>
      <c r="Z319" t="str">
        <f>VLOOKUP($C319,Sheet2!$C:$U,16,FALSE)</f>
        <v>NA</v>
      </c>
      <c r="AA319" t="str">
        <f>VLOOKUP($C319,Sheet2!$C:$U,17,FALSE)</f>
        <v>NA</v>
      </c>
      <c r="AB319" t="str">
        <f>VLOOKUP($C319,Sheet2!$C:$U,18,FALSE)</f>
        <v>NA</v>
      </c>
      <c r="AC319" t="s">
        <v>41</v>
      </c>
    </row>
    <row r="320" spans="1:29" x14ac:dyDescent="0.25">
      <c r="A320" t="s">
        <v>1940</v>
      </c>
      <c r="B320" t="s">
        <v>1941</v>
      </c>
      <c r="C320" t="s">
        <v>1942</v>
      </c>
      <c r="D320">
        <v>2020</v>
      </c>
      <c r="E320">
        <v>22</v>
      </c>
      <c r="F320" t="s">
        <v>1943</v>
      </c>
      <c r="G320" t="s">
        <v>33</v>
      </c>
      <c r="H320" t="s">
        <v>33</v>
      </c>
      <c r="I320" t="s">
        <v>33</v>
      </c>
      <c r="J320" t="s">
        <v>33</v>
      </c>
      <c r="K320" t="s">
        <v>33</v>
      </c>
      <c r="L320" t="s">
        <v>33</v>
      </c>
      <c r="M320" t="s">
        <v>33</v>
      </c>
      <c r="N320" t="str">
        <f>VLOOKUP($C320,Sheet2!$C:$U,4,FALSE)</f>
        <v>N/A</v>
      </c>
      <c r="O320" t="str">
        <f>VLOOKUP($C320,Sheet2!$C:$U,5,FALSE)</f>
        <v>NA</v>
      </c>
      <c r="P320" t="str">
        <f>VLOOKUP($C320,Sheet2!$C:$U,6,FALSE)</f>
        <v>NA</v>
      </c>
      <c r="Q320" t="str">
        <f>VLOOKUP($C320,Sheet2!$C:$U,7,FALSE)</f>
        <v>NA</v>
      </c>
      <c r="R320" t="str">
        <f>VLOOKUP($C320,Sheet2!$C:$U,8,FALSE)</f>
        <v>NA</v>
      </c>
      <c r="S320" t="str">
        <f>VLOOKUP($C320,Sheet2!$C:$U,9,FALSE)</f>
        <v>NA</v>
      </c>
      <c r="T320" t="str">
        <f>VLOOKUP($C320,Sheet2!$C:$U,10,FALSE)</f>
        <v>NA</v>
      </c>
      <c r="U320" t="str">
        <f>VLOOKUP($C320,Sheet2!$C:$U,11,FALSE)</f>
        <v>NA</v>
      </c>
      <c r="V320" t="str">
        <f>VLOOKUP($C320,Sheet2!$C:$U,12,FALSE)</f>
        <v>NA</v>
      </c>
      <c r="W320" t="str">
        <f>VLOOKUP($C320,Sheet2!$C:$U,13,FALSE)</f>
        <v>NA</v>
      </c>
      <c r="X320" t="str">
        <f>VLOOKUP($C320,Sheet2!$C:$U,14,FALSE)</f>
        <v>NA</v>
      </c>
      <c r="Y320" t="str">
        <f>VLOOKUP($C320,Sheet2!$C:$U,15,FALSE)</f>
        <v>NA</v>
      </c>
      <c r="Z320" t="str">
        <f>VLOOKUP($C320,Sheet2!$C:$U,16,FALSE)</f>
        <v>NA</v>
      </c>
      <c r="AA320" t="str">
        <f>VLOOKUP($C320,Sheet2!$C:$U,17,FALSE)</f>
        <v>NA</v>
      </c>
      <c r="AB320" t="str">
        <f>VLOOKUP($C320,Sheet2!$C:$U,18,FALSE)</f>
        <v>NA</v>
      </c>
      <c r="AC320" t="s">
        <v>41</v>
      </c>
    </row>
    <row r="321" spans="1:29" x14ac:dyDescent="0.25">
      <c r="A321" t="s">
        <v>1944</v>
      </c>
      <c r="B321" t="s">
        <v>1945</v>
      </c>
      <c r="C321" t="s">
        <v>1946</v>
      </c>
      <c r="D321">
        <v>2020</v>
      </c>
      <c r="E321">
        <v>21</v>
      </c>
      <c r="F321" t="s">
        <v>1947</v>
      </c>
      <c r="G321" t="s">
        <v>33</v>
      </c>
      <c r="H321" t="s">
        <v>33</v>
      </c>
      <c r="I321" t="s">
        <v>33</v>
      </c>
      <c r="J321" t="s">
        <v>33</v>
      </c>
      <c r="K321" t="s">
        <v>33</v>
      </c>
      <c r="L321" t="s">
        <v>33</v>
      </c>
      <c r="M321" t="s">
        <v>33</v>
      </c>
      <c r="N321" t="str">
        <f>VLOOKUP($C321,Sheet2!$C:$U,4,FALSE)</f>
        <v>N/A</v>
      </c>
      <c r="O321" t="str">
        <f>VLOOKUP($C321,Sheet2!$C:$U,5,FALSE)</f>
        <v>NA</v>
      </c>
      <c r="P321" t="str">
        <f>VLOOKUP($C321,Sheet2!$C:$U,6,FALSE)</f>
        <v>NA</v>
      </c>
      <c r="Q321" t="str">
        <f>VLOOKUP($C321,Sheet2!$C:$U,7,FALSE)</f>
        <v>NA</v>
      </c>
      <c r="R321" t="str">
        <f>VLOOKUP($C321,Sheet2!$C:$U,8,FALSE)</f>
        <v>NA</v>
      </c>
      <c r="S321" t="str">
        <f>VLOOKUP($C321,Sheet2!$C:$U,9,FALSE)</f>
        <v>NA</v>
      </c>
      <c r="T321" t="str">
        <f>VLOOKUP($C321,Sheet2!$C:$U,10,FALSE)</f>
        <v>NA</v>
      </c>
      <c r="U321" t="str">
        <f>VLOOKUP($C321,Sheet2!$C:$U,11,FALSE)</f>
        <v>NA</v>
      </c>
      <c r="V321" t="str">
        <f>VLOOKUP($C321,Sheet2!$C:$U,12,FALSE)</f>
        <v>NA</v>
      </c>
      <c r="W321" t="str">
        <f>VLOOKUP($C321,Sheet2!$C:$U,13,FALSE)</f>
        <v>NA</v>
      </c>
      <c r="X321" t="str">
        <f>VLOOKUP($C321,Sheet2!$C:$U,14,FALSE)</f>
        <v>NA</v>
      </c>
      <c r="Y321" t="str">
        <f>VLOOKUP($C321,Sheet2!$C:$U,15,FALSE)</f>
        <v>NA</v>
      </c>
      <c r="Z321" t="str">
        <f>VLOOKUP($C321,Sheet2!$C:$U,16,FALSE)</f>
        <v>NA</v>
      </c>
      <c r="AA321" t="str">
        <f>VLOOKUP($C321,Sheet2!$C:$U,17,FALSE)</f>
        <v>NA</v>
      </c>
      <c r="AB321" t="str">
        <f>VLOOKUP($C321,Sheet2!$C:$U,18,FALSE)</f>
        <v>NA</v>
      </c>
      <c r="AC321" t="s">
        <v>41</v>
      </c>
    </row>
    <row r="322" spans="1:29" x14ac:dyDescent="0.25">
      <c r="A322" t="s">
        <v>1948</v>
      </c>
      <c r="B322" t="s">
        <v>1949</v>
      </c>
      <c r="C322" t="s">
        <v>1950</v>
      </c>
      <c r="D322">
        <v>2020</v>
      </c>
      <c r="E322">
        <v>16</v>
      </c>
      <c r="F322" t="s">
        <v>1951</v>
      </c>
      <c r="G322" t="s">
        <v>33</v>
      </c>
      <c r="H322" t="s">
        <v>33</v>
      </c>
      <c r="I322" t="s">
        <v>33</v>
      </c>
      <c r="J322" t="s">
        <v>33</v>
      </c>
      <c r="K322" t="s">
        <v>33</v>
      </c>
      <c r="L322" t="s">
        <v>33</v>
      </c>
      <c r="M322" t="s">
        <v>33</v>
      </c>
      <c r="N322" t="str">
        <f>VLOOKUP($C322,Sheet2!$C:$U,4,FALSE)</f>
        <v>N/A</v>
      </c>
      <c r="O322" t="str">
        <f>VLOOKUP($C322,Sheet2!$C:$U,5,FALSE)</f>
        <v>NA</v>
      </c>
      <c r="P322" t="str">
        <f>VLOOKUP($C322,Sheet2!$C:$U,6,FALSE)</f>
        <v>NA</v>
      </c>
      <c r="Q322" t="str">
        <f>VLOOKUP($C322,Sheet2!$C:$U,7,FALSE)</f>
        <v>NA</v>
      </c>
      <c r="R322" t="str">
        <f>VLOOKUP($C322,Sheet2!$C:$U,8,FALSE)</f>
        <v>NA</v>
      </c>
      <c r="S322" t="str">
        <f>VLOOKUP($C322,Sheet2!$C:$U,9,FALSE)</f>
        <v>NA</v>
      </c>
      <c r="T322" t="str">
        <f>VLOOKUP($C322,Sheet2!$C:$U,10,FALSE)</f>
        <v>NA</v>
      </c>
      <c r="U322" t="str">
        <f>VLOOKUP($C322,Sheet2!$C:$U,11,FALSE)</f>
        <v>NA</v>
      </c>
      <c r="V322" t="str">
        <f>VLOOKUP($C322,Sheet2!$C:$U,12,FALSE)</f>
        <v>NA</v>
      </c>
      <c r="W322" t="str">
        <f>VLOOKUP($C322,Sheet2!$C:$U,13,FALSE)</f>
        <v>NA</v>
      </c>
      <c r="X322" t="str">
        <f>VLOOKUP($C322,Sheet2!$C:$U,14,FALSE)</f>
        <v>NA</v>
      </c>
      <c r="Y322" t="str">
        <f>VLOOKUP($C322,Sheet2!$C:$U,15,FALSE)</f>
        <v>NA</v>
      </c>
      <c r="Z322" t="str">
        <f>VLOOKUP($C322,Sheet2!$C:$U,16,FALSE)</f>
        <v>NA</v>
      </c>
      <c r="AA322" t="str">
        <f>VLOOKUP($C322,Sheet2!$C:$U,17,FALSE)</f>
        <v>NA</v>
      </c>
      <c r="AB322" t="str">
        <f>VLOOKUP($C322,Sheet2!$C:$U,18,FALSE)</f>
        <v>NA</v>
      </c>
      <c r="AC322" t="s">
        <v>41</v>
      </c>
    </row>
    <row r="323" spans="1:29" x14ac:dyDescent="0.25">
      <c r="A323" t="s">
        <v>1952</v>
      </c>
      <c r="B323" t="s">
        <v>1953</v>
      </c>
      <c r="C323" t="s">
        <v>1954</v>
      </c>
      <c r="D323">
        <v>2020</v>
      </c>
      <c r="E323">
        <v>16</v>
      </c>
      <c r="F323" t="s">
        <v>1955</v>
      </c>
      <c r="G323" t="s">
        <v>33</v>
      </c>
      <c r="H323" t="s">
        <v>33</v>
      </c>
      <c r="I323" t="s">
        <v>33</v>
      </c>
      <c r="J323" t="s">
        <v>33</v>
      </c>
      <c r="K323" t="s">
        <v>33</v>
      </c>
      <c r="L323" t="s">
        <v>33</v>
      </c>
      <c r="M323" t="s">
        <v>33</v>
      </c>
      <c r="N323" t="s">
        <v>34</v>
      </c>
      <c r="O323" t="s">
        <v>1956</v>
      </c>
      <c r="P323" t="s">
        <v>33</v>
      </c>
      <c r="Q323" t="s">
        <v>33</v>
      </c>
      <c r="R323" t="s">
        <v>33</v>
      </c>
      <c r="S323" t="s">
        <v>33</v>
      </c>
      <c r="T323" t="s">
        <v>33</v>
      </c>
      <c r="U323" t="s">
        <v>33</v>
      </c>
      <c r="V323" t="s">
        <v>33</v>
      </c>
      <c r="W323" t="s">
        <v>33</v>
      </c>
      <c r="X323" t="s">
        <v>33</v>
      </c>
      <c r="Y323" t="s">
        <v>33</v>
      </c>
      <c r="Z323" t="s">
        <v>33</v>
      </c>
      <c r="AA323" t="s">
        <v>33</v>
      </c>
      <c r="AB323" t="s">
        <v>33</v>
      </c>
      <c r="AC323" t="s">
        <v>36</v>
      </c>
    </row>
    <row r="324" spans="1:29" x14ac:dyDescent="0.25">
      <c r="A324" t="s">
        <v>1957</v>
      </c>
      <c r="B324" t="s">
        <v>1958</v>
      </c>
      <c r="C324" t="s">
        <v>1959</v>
      </c>
      <c r="D324">
        <v>2020</v>
      </c>
      <c r="E324">
        <v>12</v>
      </c>
      <c r="F324" t="s">
        <v>1960</v>
      </c>
      <c r="G324" t="s">
        <v>33</v>
      </c>
      <c r="H324" t="s">
        <v>33</v>
      </c>
      <c r="I324" t="s">
        <v>33</v>
      </c>
      <c r="J324" t="s">
        <v>33</v>
      </c>
      <c r="K324" t="s">
        <v>33</v>
      </c>
      <c r="L324" t="s">
        <v>33</v>
      </c>
      <c r="M324" t="s">
        <v>33</v>
      </c>
      <c r="N324" t="s">
        <v>34</v>
      </c>
      <c r="O324" t="s">
        <v>1194</v>
      </c>
      <c r="P324" t="s">
        <v>33</v>
      </c>
      <c r="Q324" t="s">
        <v>33</v>
      </c>
      <c r="R324" t="s">
        <v>33</v>
      </c>
      <c r="S324" t="s">
        <v>33</v>
      </c>
      <c r="T324" t="s">
        <v>33</v>
      </c>
      <c r="U324" t="s">
        <v>33</v>
      </c>
      <c r="V324" t="s">
        <v>33</v>
      </c>
      <c r="W324" t="s">
        <v>33</v>
      </c>
      <c r="X324" t="s">
        <v>33</v>
      </c>
      <c r="Y324" t="s">
        <v>33</v>
      </c>
      <c r="Z324" t="s">
        <v>33</v>
      </c>
      <c r="AA324" t="s">
        <v>33</v>
      </c>
      <c r="AB324" t="s">
        <v>33</v>
      </c>
      <c r="AC324" t="s">
        <v>36</v>
      </c>
    </row>
    <row r="325" spans="1:29" x14ac:dyDescent="0.25">
      <c r="A325" t="s">
        <v>1961</v>
      </c>
      <c r="B325" t="s">
        <v>1962</v>
      </c>
      <c r="C325" t="s">
        <v>1963</v>
      </c>
      <c r="D325">
        <v>2020</v>
      </c>
      <c r="E325">
        <v>12</v>
      </c>
      <c r="F325" t="s">
        <v>1964</v>
      </c>
      <c r="G325" t="s">
        <v>33</v>
      </c>
      <c r="H325" t="s">
        <v>33</v>
      </c>
      <c r="I325" t="s">
        <v>33</v>
      </c>
      <c r="J325" t="s">
        <v>33</v>
      </c>
      <c r="K325" t="s">
        <v>33</v>
      </c>
      <c r="L325" t="s">
        <v>33</v>
      </c>
      <c r="M325" t="s">
        <v>33</v>
      </c>
      <c r="N325" t="s">
        <v>34</v>
      </c>
      <c r="O325" t="s">
        <v>1444</v>
      </c>
      <c r="P325" t="s">
        <v>33</v>
      </c>
      <c r="Q325" t="s">
        <v>33</v>
      </c>
      <c r="R325" t="s">
        <v>33</v>
      </c>
      <c r="S325" t="s">
        <v>33</v>
      </c>
      <c r="T325" t="s">
        <v>33</v>
      </c>
      <c r="U325" t="s">
        <v>33</v>
      </c>
      <c r="V325" t="s">
        <v>33</v>
      </c>
      <c r="W325" t="s">
        <v>33</v>
      </c>
      <c r="X325" t="s">
        <v>33</v>
      </c>
      <c r="Y325" t="s">
        <v>33</v>
      </c>
      <c r="Z325" t="s">
        <v>33</v>
      </c>
      <c r="AA325" t="s">
        <v>33</v>
      </c>
      <c r="AB325" t="s">
        <v>33</v>
      </c>
      <c r="AC325" t="s">
        <v>36</v>
      </c>
    </row>
    <row r="326" spans="1:29" x14ac:dyDescent="0.25">
      <c r="A326" t="s">
        <v>1965</v>
      </c>
      <c r="B326" t="s">
        <v>1966</v>
      </c>
      <c r="C326" t="s">
        <v>1967</v>
      </c>
      <c r="D326">
        <v>2020</v>
      </c>
      <c r="E326">
        <v>18</v>
      </c>
      <c r="F326" t="s">
        <v>1968</v>
      </c>
      <c r="G326" t="s">
        <v>126</v>
      </c>
      <c r="H326" t="s">
        <v>41</v>
      </c>
      <c r="I326" t="s">
        <v>1969</v>
      </c>
      <c r="J326" t="s">
        <v>1966</v>
      </c>
      <c r="K326" t="s">
        <v>1970</v>
      </c>
      <c r="L326">
        <v>5</v>
      </c>
      <c r="M326">
        <v>5</v>
      </c>
      <c r="N326" t="s">
        <v>34</v>
      </c>
      <c r="O326" t="s">
        <v>33</v>
      </c>
      <c r="P326" t="s">
        <v>33</v>
      </c>
      <c r="Q326" t="s">
        <v>33</v>
      </c>
      <c r="R326" t="s">
        <v>33</v>
      </c>
      <c r="S326" t="s">
        <v>33</v>
      </c>
      <c r="T326" t="s">
        <v>33</v>
      </c>
      <c r="U326" t="s">
        <v>33</v>
      </c>
      <c r="V326" t="s">
        <v>33</v>
      </c>
      <c r="W326" t="s">
        <v>33</v>
      </c>
      <c r="X326" t="s">
        <v>33</v>
      </c>
      <c r="Y326" t="s">
        <v>33</v>
      </c>
      <c r="Z326" t="s">
        <v>33</v>
      </c>
      <c r="AA326" t="s">
        <v>33</v>
      </c>
      <c r="AB326">
        <v>0</v>
      </c>
      <c r="AC326" t="s">
        <v>41</v>
      </c>
    </row>
    <row r="327" spans="1:29" x14ac:dyDescent="0.25">
      <c r="A327" t="s">
        <v>1971</v>
      </c>
      <c r="B327" t="s">
        <v>1972</v>
      </c>
      <c r="C327" t="s">
        <v>1973</v>
      </c>
      <c r="D327">
        <v>2020</v>
      </c>
      <c r="E327">
        <v>63</v>
      </c>
      <c r="F327" t="s">
        <v>1974</v>
      </c>
      <c r="G327" t="s">
        <v>126</v>
      </c>
      <c r="H327" t="s">
        <v>36</v>
      </c>
      <c r="I327" t="s">
        <v>1975</v>
      </c>
      <c r="J327" t="s">
        <v>1972</v>
      </c>
      <c r="K327" t="s">
        <v>1976</v>
      </c>
      <c r="L327">
        <v>16</v>
      </c>
      <c r="M327">
        <v>16</v>
      </c>
      <c r="N327" t="s">
        <v>34</v>
      </c>
      <c r="O327" t="s">
        <v>33</v>
      </c>
      <c r="P327" t="s">
        <v>33</v>
      </c>
      <c r="Q327" t="s">
        <v>33</v>
      </c>
      <c r="R327" t="s">
        <v>33</v>
      </c>
      <c r="S327" t="s">
        <v>33</v>
      </c>
      <c r="T327" t="s">
        <v>33</v>
      </c>
      <c r="U327" t="s">
        <v>33</v>
      </c>
      <c r="V327" t="s">
        <v>33</v>
      </c>
      <c r="W327" t="s">
        <v>33</v>
      </c>
      <c r="X327" t="s">
        <v>33</v>
      </c>
      <c r="Y327" t="s">
        <v>33</v>
      </c>
      <c r="Z327" t="s">
        <v>33</v>
      </c>
      <c r="AA327" t="s">
        <v>33</v>
      </c>
      <c r="AB327">
        <v>0</v>
      </c>
      <c r="AC327" t="s">
        <v>36</v>
      </c>
    </row>
    <row r="328" spans="1:29" x14ac:dyDescent="0.25">
      <c r="A328" t="s">
        <v>1977</v>
      </c>
      <c r="B328" t="s">
        <v>1978</v>
      </c>
      <c r="C328" t="s">
        <v>1979</v>
      </c>
      <c r="D328">
        <v>2020</v>
      </c>
      <c r="E328">
        <v>17</v>
      </c>
      <c r="F328" t="s">
        <v>1980</v>
      </c>
      <c r="G328" t="s">
        <v>126</v>
      </c>
      <c r="H328" t="s">
        <v>41</v>
      </c>
      <c r="I328" t="s">
        <v>1981</v>
      </c>
      <c r="J328" t="s">
        <v>1978</v>
      </c>
      <c r="K328" t="s">
        <v>1982</v>
      </c>
      <c r="L328">
        <v>6</v>
      </c>
      <c r="M328">
        <v>6</v>
      </c>
      <c r="N328" t="s">
        <v>34</v>
      </c>
      <c r="O328" t="s">
        <v>33</v>
      </c>
      <c r="P328" t="s">
        <v>33</v>
      </c>
      <c r="Q328" t="s">
        <v>33</v>
      </c>
      <c r="R328" t="s">
        <v>33</v>
      </c>
      <c r="S328" t="s">
        <v>33</v>
      </c>
      <c r="T328" t="s">
        <v>33</v>
      </c>
      <c r="U328" t="s">
        <v>33</v>
      </c>
      <c r="V328" t="s">
        <v>33</v>
      </c>
      <c r="W328" t="s">
        <v>33</v>
      </c>
      <c r="X328" t="s">
        <v>33</v>
      </c>
      <c r="Y328" t="s">
        <v>33</v>
      </c>
      <c r="Z328" t="s">
        <v>33</v>
      </c>
      <c r="AA328" t="s">
        <v>33</v>
      </c>
      <c r="AB328">
        <v>0</v>
      </c>
      <c r="AC328" t="s">
        <v>36</v>
      </c>
    </row>
    <row r="329" spans="1:29" x14ac:dyDescent="0.25">
      <c r="A329" t="s">
        <v>1983</v>
      </c>
      <c r="B329" t="s">
        <v>1984</v>
      </c>
      <c r="C329" t="s">
        <v>1985</v>
      </c>
      <c r="D329">
        <v>2019</v>
      </c>
      <c r="E329">
        <v>19</v>
      </c>
      <c r="F329" t="s">
        <v>1986</v>
      </c>
      <c r="G329" t="s">
        <v>33</v>
      </c>
      <c r="H329" t="s">
        <v>33</v>
      </c>
      <c r="I329" t="s">
        <v>33</v>
      </c>
      <c r="J329" t="s">
        <v>33</v>
      </c>
      <c r="K329" t="s">
        <v>33</v>
      </c>
      <c r="L329" t="s">
        <v>33</v>
      </c>
      <c r="M329" t="s">
        <v>33</v>
      </c>
      <c r="N329" t="str">
        <f>VLOOKUP($C329,Sheet2!$C:$U,4,FALSE)</f>
        <v>N/A</v>
      </c>
      <c r="O329" t="str">
        <f>VLOOKUP($C329,Sheet2!$C:$U,5,FALSE)</f>
        <v>NA</v>
      </c>
      <c r="P329" t="str">
        <f>VLOOKUP($C329,Sheet2!$C:$U,6,FALSE)</f>
        <v>NA</v>
      </c>
      <c r="Q329" t="str">
        <f>VLOOKUP($C329,Sheet2!$C:$U,7,FALSE)</f>
        <v>NA</v>
      </c>
      <c r="R329" t="str">
        <f>VLOOKUP($C329,Sheet2!$C:$U,8,FALSE)</f>
        <v>NA</v>
      </c>
      <c r="S329" t="str">
        <f>VLOOKUP($C329,Sheet2!$C:$U,9,FALSE)</f>
        <v>NA</v>
      </c>
      <c r="T329" t="str">
        <f>VLOOKUP($C329,Sheet2!$C:$U,10,FALSE)</f>
        <v>NA</v>
      </c>
      <c r="U329" t="str">
        <f>VLOOKUP($C329,Sheet2!$C:$U,11,FALSE)</f>
        <v>NA</v>
      </c>
      <c r="V329" t="str">
        <f>VLOOKUP($C329,Sheet2!$C:$U,12,FALSE)</f>
        <v>NA</v>
      </c>
      <c r="W329" t="str">
        <f>VLOOKUP($C329,Sheet2!$C:$U,13,FALSE)</f>
        <v>NA</v>
      </c>
      <c r="X329" t="str">
        <f>VLOOKUP($C329,Sheet2!$C:$U,14,FALSE)</f>
        <v>NA</v>
      </c>
      <c r="Y329" t="str">
        <f>VLOOKUP($C329,Sheet2!$C:$U,15,FALSE)</f>
        <v>NA</v>
      </c>
      <c r="Z329" t="str">
        <f>VLOOKUP($C329,Sheet2!$C:$U,16,FALSE)</f>
        <v>NA</v>
      </c>
      <c r="AA329" t="str">
        <f>VLOOKUP($C329,Sheet2!$C:$U,17,FALSE)</f>
        <v>NA</v>
      </c>
      <c r="AB329" t="str">
        <f>VLOOKUP($C329,Sheet2!$C:$U,18,FALSE)</f>
        <v>NA</v>
      </c>
      <c r="AC329" t="s">
        <v>41</v>
      </c>
    </row>
    <row r="330" spans="1:29" x14ac:dyDescent="0.25">
      <c r="A330" t="s">
        <v>1987</v>
      </c>
      <c r="B330" t="s">
        <v>1988</v>
      </c>
      <c r="C330" t="s">
        <v>1989</v>
      </c>
      <c r="D330">
        <v>2019</v>
      </c>
      <c r="E330">
        <v>24</v>
      </c>
      <c r="F330" t="s">
        <v>1990</v>
      </c>
      <c r="G330" t="s">
        <v>33</v>
      </c>
      <c r="H330" t="s">
        <v>33</v>
      </c>
      <c r="I330" t="s">
        <v>33</v>
      </c>
      <c r="J330" t="s">
        <v>33</v>
      </c>
      <c r="K330" t="s">
        <v>33</v>
      </c>
      <c r="L330" t="s">
        <v>33</v>
      </c>
      <c r="M330" t="s">
        <v>33</v>
      </c>
      <c r="N330" t="s">
        <v>34</v>
      </c>
      <c r="O330" t="s">
        <v>1991</v>
      </c>
      <c r="P330" t="s">
        <v>33</v>
      </c>
      <c r="Q330" t="s">
        <v>1345</v>
      </c>
      <c r="R330" t="s">
        <v>33</v>
      </c>
      <c r="S330" t="s">
        <v>1992</v>
      </c>
      <c r="T330" t="s">
        <v>33</v>
      </c>
      <c r="U330" t="s">
        <v>33</v>
      </c>
      <c r="V330" t="s">
        <v>33</v>
      </c>
      <c r="W330" t="s">
        <v>33</v>
      </c>
      <c r="X330" t="s">
        <v>33</v>
      </c>
      <c r="Y330" t="s">
        <v>33</v>
      </c>
      <c r="Z330" t="s">
        <v>33</v>
      </c>
      <c r="AA330" t="s">
        <v>33</v>
      </c>
      <c r="AB330" t="s">
        <v>33</v>
      </c>
      <c r="AC330" t="s">
        <v>36</v>
      </c>
    </row>
    <row r="331" spans="1:29" x14ac:dyDescent="0.25">
      <c r="A331" t="s">
        <v>1993</v>
      </c>
      <c r="B331" t="s">
        <v>1994</v>
      </c>
      <c r="C331" t="s">
        <v>1995</v>
      </c>
      <c r="D331">
        <v>2019</v>
      </c>
      <c r="E331">
        <v>55</v>
      </c>
      <c r="F331" t="s">
        <v>1996</v>
      </c>
      <c r="G331" t="s">
        <v>126</v>
      </c>
      <c r="H331" t="s">
        <v>41</v>
      </c>
      <c r="I331" t="s">
        <v>1997</v>
      </c>
      <c r="J331" t="s">
        <v>1994</v>
      </c>
      <c r="K331" t="s">
        <v>1998</v>
      </c>
      <c r="L331">
        <v>14</v>
      </c>
      <c r="M331">
        <v>7</v>
      </c>
      <c r="N331" t="s">
        <v>34</v>
      </c>
      <c r="O331" t="s">
        <v>33</v>
      </c>
      <c r="P331" t="s">
        <v>33</v>
      </c>
      <c r="Q331" t="s">
        <v>33</v>
      </c>
      <c r="R331" t="s">
        <v>33</v>
      </c>
      <c r="S331" t="s">
        <v>33</v>
      </c>
      <c r="T331" t="s">
        <v>33</v>
      </c>
      <c r="U331" t="s">
        <v>33</v>
      </c>
      <c r="V331" t="s">
        <v>33</v>
      </c>
      <c r="W331" t="s">
        <v>33</v>
      </c>
      <c r="X331" t="s">
        <v>33</v>
      </c>
      <c r="Y331" t="s">
        <v>33</v>
      </c>
      <c r="Z331" t="s">
        <v>33</v>
      </c>
      <c r="AA331" t="s">
        <v>33</v>
      </c>
      <c r="AB331">
        <v>0</v>
      </c>
      <c r="AC331" t="s">
        <v>41</v>
      </c>
    </row>
    <row r="332" spans="1:29" x14ac:dyDescent="0.25">
      <c r="A332" t="s">
        <v>1999</v>
      </c>
      <c r="B332" t="s">
        <v>2000</v>
      </c>
      <c r="C332" t="s">
        <v>2001</v>
      </c>
      <c r="D332">
        <v>2019</v>
      </c>
      <c r="E332">
        <v>26</v>
      </c>
      <c r="F332" t="s">
        <v>2002</v>
      </c>
      <c r="G332" t="s">
        <v>33</v>
      </c>
      <c r="H332" t="s">
        <v>33</v>
      </c>
      <c r="I332" t="s">
        <v>33</v>
      </c>
      <c r="J332" t="s">
        <v>33</v>
      </c>
      <c r="K332" t="s">
        <v>33</v>
      </c>
      <c r="L332" t="s">
        <v>33</v>
      </c>
      <c r="M332" t="s">
        <v>33</v>
      </c>
      <c r="N332" t="str">
        <f>VLOOKUP($C332,Sheet2!$C:$U,4,FALSE)</f>
        <v>N/A</v>
      </c>
      <c r="O332" t="str">
        <f>VLOOKUP($C332,Sheet2!$C:$U,5,FALSE)</f>
        <v>NA</v>
      </c>
      <c r="P332" t="str">
        <f>VLOOKUP($C332,Sheet2!$C:$U,6,FALSE)</f>
        <v>NA</v>
      </c>
      <c r="Q332" t="str">
        <f>VLOOKUP($C332,Sheet2!$C:$U,7,FALSE)</f>
        <v>NA</v>
      </c>
      <c r="R332" t="str">
        <f>VLOOKUP($C332,Sheet2!$C:$U,8,FALSE)</f>
        <v>NA</v>
      </c>
      <c r="S332" t="str">
        <f>VLOOKUP($C332,Sheet2!$C:$U,9,FALSE)</f>
        <v>NA</v>
      </c>
      <c r="T332" t="str">
        <f>VLOOKUP($C332,Sheet2!$C:$U,10,FALSE)</f>
        <v>NA</v>
      </c>
      <c r="U332" t="str">
        <f>VLOOKUP($C332,Sheet2!$C:$U,11,FALSE)</f>
        <v>NA</v>
      </c>
      <c r="V332" t="str">
        <f>VLOOKUP($C332,Sheet2!$C:$U,12,FALSE)</f>
        <v>NA</v>
      </c>
      <c r="W332" t="str">
        <f>VLOOKUP($C332,Sheet2!$C:$U,13,FALSE)</f>
        <v>NA</v>
      </c>
      <c r="X332" t="str">
        <f>VLOOKUP($C332,Sheet2!$C:$U,14,FALSE)</f>
        <v>NA</v>
      </c>
      <c r="Y332" t="str">
        <f>VLOOKUP($C332,Sheet2!$C:$U,15,FALSE)</f>
        <v>NA</v>
      </c>
      <c r="Z332" t="str">
        <f>VLOOKUP($C332,Sheet2!$C:$U,16,FALSE)</f>
        <v>NA</v>
      </c>
      <c r="AA332" t="str">
        <f>VLOOKUP($C332,Sheet2!$C:$U,17,FALSE)</f>
        <v>NA</v>
      </c>
      <c r="AB332" t="str">
        <f>VLOOKUP($C332,Sheet2!$C:$U,18,FALSE)</f>
        <v>NA</v>
      </c>
      <c r="AC332" t="s">
        <v>41</v>
      </c>
    </row>
    <row r="333" spans="1:29" x14ac:dyDescent="0.25">
      <c r="A333" t="s">
        <v>2003</v>
      </c>
      <c r="B333" t="s">
        <v>2004</v>
      </c>
      <c r="C333" t="s">
        <v>2005</v>
      </c>
      <c r="D333">
        <v>2019</v>
      </c>
      <c r="E333">
        <v>21</v>
      </c>
      <c r="F333" t="s">
        <v>2006</v>
      </c>
      <c r="G333" t="s">
        <v>33</v>
      </c>
      <c r="H333" t="s">
        <v>33</v>
      </c>
      <c r="I333" t="s">
        <v>33</v>
      </c>
      <c r="J333" t="s">
        <v>33</v>
      </c>
      <c r="K333" t="s">
        <v>33</v>
      </c>
      <c r="L333" t="s">
        <v>33</v>
      </c>
      <c r="M333" t="s">
        <v>33</v>
      </c>
      <c r="N333" t="str">
        <f>VLOOKUP($C333,Sheet2!$C:$U,4,FALSE)</f>
        <v>N/A</v>
      </c>
      <c r="O333" t="str">
        <f>VLOOKUP($C333,Sheet2!$C:$U,5,FALSE)</f>
        <v>NA</v>
      </c>
      <c r="P333" t="str">
        <f>VLOOKUP($C333,Sheet2!$C:$U,6,FALSE)</f>
        <v>NA</v>
      </c>
      <c r="Q333" t="str">
        <f>VLOOKUP($C333,Sheet2!$C:$U,7,FALSE)</f>
        <v>NA</v>
      </c>
      <c r="R333" t="str">
        <f>VLOOKUP($C333,Sheet2!$C:$U,8,FALSE)</f>
        <v>NA</v>
      </c>
      <c r="S333" t="str">
        <f>VLOOKUP($C333,Sheet2!$C:$U,9,FALSE)</f>
        <v>NA</v>
      </c>
      <c r="T333" t="str">
        <f>VLOOKUP($C333,Sheet2!$C:$U,10,FALSE)</f>
        <v>NA</v>
      </c>
      <c r="U333" t="str">
        <f>VLOOKUP($C333,Sheet2!$C:$U,11,FALSE)</f>
        <v>NA</v>
      </c>
      <c r="V333" t="str">
        <f>VLOOKUP($C333,Sheet2!$C:$U,12,FALSE)</f>
        <v>NA</v>
      </c>
      <c r="W333" t="str">
        <f>VLOOKUP($C333,Sheet2!$C:$U,13,FALSE)</f>
        <v>NA</v>
      </c>
      <c r="X333" t="str">
        <f>VLOOKUP($C333,Sheet2!$C:$U,14,FALSE)</f>
        <v>NA</v>
      </c>
      <c r="Y333" t="str">
        <f>VLOOKUP($C333,Sheet2!$C:$U,15,FALSE)</f>
        <v>NA</v>
      </c>
      <c r="Z333" t="str">
        <f>VLOOKUP($C333,Sheet2!$C:$U,16,FALSE)</f>
        <v>NA</v>
      </c>
      <c r="AA333" t="str">
        <f>VLOOKUP($C333,Sheet2!$C:$U,17,FALSE)</f>
        <v>NA</v>
      </c>
      <c r="AB333" t="str">
        <f>VLOOKUP($C333,Sheet2!$C:$U,18,FALSE)</f>
        <v>NA</v>
      </c>
      <c r="AC333" t="s">
        <v>41</v>
      </c>
    </row>
    <row r="334" spans="1:29" x14ac:dyDescent="0.25">
      <c r="A334" t="s">
        <v>2007</v>
      </c>
      <c r="B334" t="s">
        <v>2008</v>
      </c>
      <c r="C334" t="s">
        <v>2009</v>
      </c>
      <c r="D334">
        <v>2019</v>
      </c>
      <c r="E334">
        <v>28</v>
      </c>
      <c r="F334" t="s">
        <v>2010</v>
      </c>
      <c r="G334" t="s">
        <v>126</v>
      </c>
      <c r="H334" t="s">
        <v>36</v>
      </c>
      <c r="I334" t="s">
        <v>2011</v>
      </c>
      <c r="J334" t="s">
        <v>2008</v>
      </c>
      <c r="K334" t="s">
        <v>2012</v>
      </c>
      <c r="L334">
        <v>12</v>
      </c>
      <c r="M334">
        <v>6</v>
      </c>
      <c r="N334" t="s">
        <v>2013</v>
      </c>
      <c r="O334" t="s">
        <v>33</v>
      </c>
      <c r="P334" t="s">
        <v>33</v>
      </c>
      <c r="Q334" t="s">
        <v>170</v>
      </c>
      <c r="R334" t="s">
        <v>33</v>
      </c>
      <c r="S334" t="s">
        <v>438</v>
      </c>
      <c r="T334" t="s">
        <v>106</v>
      </c>
      <c r="U334" t="s">
        <v>79</v>
      </c>
      <c r="V334" t="s">
        <v>79</v>
      </c>
      <c r="W334" t="s">
        <v>79</v>
      </c>
      <c r="X334" t="s">
        <v>79</v>
      </c>
      <c r="Y334" t="s">
        <v>551</v>
      </c>
      <c r="Z334" t="s">
        <v>172</v>
      </c>
      <c r="AA334" t="s">
        <v>79</v>
      </c>
      <c r="AB334">
        <v>1</v>
      </c>
      <c r="AC334" t="s">
        <v>41</v>
      </c>
    </row>
    <row r="335" spans="1:29" x14ac:dyDescent="0.25">
      <c r="A335" t="s">
        <v>2014</v>
      </c>
      <c r="B335" t="s">
        <v>2015</v>
      </c>
      <c r="C335" t="s">
        <v>2016</v>
      </c>
      <c r="D335">
        <v>2019</v>
      </c>
      <c r="E335">
        <v>24</v>
      </c>
      <c r="F335" t="s">
        <v>2017</v>
      </c>
      <c r="G335" t="s">
        <v>126</v>
      </c>
      <c r="H335" t="s">
        <v>41</v>
      </c>
      <c r="I335" t="s">
        <v>2018</v>
      </c>
      <c r="J335" t="s">
        <v>2015</v>
      </c>
      <c r="K335" t="s">
        <v>2019</v>
      </c>
      <c r="L335">
        <v>10</v>
      </c>
      <c r="M335">
        <v>5</v>
      </c>
      <c r="N335" t="s">
        <v>34</v>
      </c>
      <c r="O335" t="s">
        <v>33</v>
      </c>
      <c r="P335" t="s">
        <v>33</v>
      </c>
      <c r="Q335" t="s">
        <v>33</v>
      </c>
      <c r="R335" t="s">
        <v>33</v>
      </c>
      <c r="S335" t="s">
        <v>33</v>
      </c>
      <c r="T335" t="s">
        <v>33</v>
      </c>
      <c r="U335" t="s">
        <v>33</v>
      </c>
      <c r="V335" t="s">
        <v>33</v>
      </c>
      <c r="W335" t="s">
        <v>33</v>
      </c>
      <c r="X335" t="s">
        <v>33</v>
      </c>
      <c r="Y335" t="s">
        <v>33</v>
      </c>
      <c r="Z335" t="s">
        <v>33</v>
      </c>
      <c r="AA335" t="s">
        <v>33</v>
      </c>
      <c r="AB335">
        <v>0</v>
      </c>
      <c r="AC335" t="s">
        <v>41</v>
      </c>
    </row>
    <row r="336" spans="1:29" x14ac:dyDescent="0.25">
      <c r="A336" t="s">
        <v>2020</v>
      </c>
      <c r="B336" t="s">
        <v>2021</v>
      </c>
      <c r="C336" t="s">
        <v>2022</v>
      </c>
      <c r="D336">
        <v>2019</v>
      </c>
      <c r="E336">
        <v>68</v>
      </c>
      <c r="F336" t="s">
        <v>2023</v>
      </c>
      <c r="G336" t="s">
        <v>126</v>
      </c>
      <c r="H336" t="s">
        <v>36</v>
      </c>
      <c r="I336" t="s">
        <v>2024</v>
      </c>
      <c r="J336" t="s">
        <v>2021</v>
      </c>
      <c r="K336" t="s">
        <v>2025</v>
      </c>
      <c r="L336">
        <v>18</v>
      </c>
      <c r="M336">
        <v>9</v>
      </c>
      <c r="N336" t="s">
        <v>2026</v>
      </c>
      <c r="O336" t="s">
        <v>33</v>
      </c>
      <c r="P336" t="s">
        <v>33</v>
      </c>
      <c r="Q336" t="s">
        <v>170</v>
      </c>
      <c r="R336" t="s">
        <v>33</v>
      </c>
      <c r="S336" t="s">
        <v>79</v>
      </c>
      <c r="T336" t="s">
        <v>79</v>
      </c>
      <c r="U336" t="s">
        <v>79</v>
      </c>
      <c r="V336" t="s">
        <v>79</v>
      </c>
      <c r="W336" t="s">
        <v>79</v>
      </c>
      <c r="X336" t="s">
        <v>79</v>
      </c>
      <c r="Y336" t="s">
        <v>79</v>
      </c>
      <c r="Z336" t="s">
        <v>2027</v>
      </c>
      <c r="AA336" t="s">
        <v>81</v>
      </c>
      <c r="AB336">
        <v>1</v>
      </c>
      <c r="AC336" t="s">
        <v>36</v>
      </c>
    </row>
    <row r="337" spans="1:29" x14ac:dyDescent="0.25">
      <c r="A337" t="s">
        <v>2028</v>
      </c>
      <c r="B337" t="s">
        <v>2029</v>
      </c>
      <c r="C337" t="s">
        <v>2030</v>
      </c>
      <c r="D337">
        <v>2019</v>
      </c>
      <c r="E337">
        <v>36</v>
      </c>
      <c r="F337" t="s">
        <v>2031</v>
      </c>
      <c r="G337" t="s">
        <v>126</v>
      </c>
      <c r="H337" t="s">
        <v>36</v>
      </c>
      <c r="I337" t="s">
        <v>2032</v>
      </c>
      <c r="J337" t="s">
        <v>2029</v>
      </c>
      <c r="K337" t="s">
        <v>2033</v>
      </c>
      <c r="L337">
        <v>8</v>
      </c>
      <c r="M337">
        <v>4</v>
      </c>
      <c r="N337" t="s">
        <v>2034</v>
      </c>
      <c r="O337" t="s">
        <v>33</v>
      </c>
      <c r="P337" t="s">
        <v>33</v>
      </c>
      <c r="Q337" t="s">
        <v>1345</v>
      </c>
      <c r="R337" t="s">
        <v>2035</v>
      </c>
      <c r="S337" t="s">
        <v>2036</v>
      </c>
      <c r="T337" t="s">
        <v>79</v>
      </c>
      <c r="U337" t="s">
        <v>79</v>
      </c>
      <c r="V337" t="s">
        <v>81</v>
      </c>
      <c r="W337" t="s">
        <v>81</v>
      </c>
      <c r="X337" t="s">
        <v>79</v>
      </c>
      <c r="Y337" t="s">
        <v>79</v>
      </c>
      <c r="Z337" t="s">
        <v>79</v>
      </c>
      <c r="AA337" t="s">
        <v>79</v>
      </c>
      <c r="AB337">
        <v>1</v>
      </c>
      <c r="AC337" t="s">
        <v>41</v>
      </c>
    </row>
    <row r="338" spans="1:29" x14ac:dyDescent="0.25">
      <c r="A338" t="s">
        <v>2037</v>
      </c>
      <c r="B338" t="s">
        <v>2038</v>
      </c>
      <c r="C338" t="s">
        <v>2039</v>
      </c>
      <c r="D338">
        <v>2019</v>
      </c>
      <c r="E338">
        <v>31</v>
      </c>
      <c r="F338" t="s">
        <v>2040</v>
      </c>
      <c r="G338" t="s">
        <v>126</v>
      </c>
      <c r="H338" t="s">
        <v>41</v>
      </c>
      <c r="I338" t="s">
        <v>2041</v>
      </c>
      <c r="J338" t="s">
        <v>2038</v>
      </c>
      <c r="K338" t="s">
        <v>2042</v>
      </c>
      <c r="L338">
        <v>10</v>
      </c>
      <c r="M338">
        <v>5</v>
      </c>
      <c r="N338" t="s">
        <v>34</v>
      </c>
      <c r="O338" t="s">
        <v>33</v>
      </c>
      <c r="P338" t="s">
        <v>33</v>
      </c>
      <c r="Q338" t="s">
        <v>33</v>
      </c>
      <c r="R338" t="s">
        <v>33</v>
      </c>
      <c r="S338" t="s">
        <v>33</v>
      </c>
      <c r="T338" t="s">
        <v>33</v>
      </c>
      <c r="U338" t="s">
        <v>33</v>
      </c>
      <c r="V338" t="s">
        <v>33</v>
      </c>
      <c r="W338" t="s">
        <v>33</v>
      </c>
      <c r="X338" t="s">
        <v>33</v>
      </c>
      <c r="Y338" t="s">
        <v>33</v>
      </c>
      <c r="Z338" t="s">
        <v>33</v>
      </c>
      <c r="AA338" t="s">
        <v>33</v>
      </c>
      <c r="AB338">
        <v>0</v>
      </c>
      <c r="AC338" t="s">
        <v>41</v>
      </c>
    </row>
    <row r="339" spans="1:29" x14ac:dyDescent="0.25">
      <c r="A339" t="s">
        <v>2043</v>
      </c>
      <c r="B339" t="s">
        <v>2044</v>
      </c>
      <c r="C339" t="s">
        <v>2045</v>
      </c>
      <c r="D339">
        <v>2018</v>
      </c>
      <c r="E339">
        <v>24</v>
      </c>
      <c r="F339" t="s">
        <v>2046</v>
      </c>
      <c r="G339" t="s">
        <v>33</v>
      </c>
      <c r="H339" t="s">
        <v>33</v>
      </c>
      <c r="I339" t="s">
        <v>33</v>
      </c>
      <c r="J339" t="s">
        <v>33</v>
      </c>
      <c r="K339" t="s">
        <v>33</v>
      </c>
      <c r="L339" t="s">
        <v>33</v>
      </c>
      <c r="M339" t="s">
        <v>33</v>
      </c>
      <c r="N339" t="s">
        <v>34</v>
      </c>
      <c r="O339" t="s">
        <v>2047</v>
      </c>
      <c r="P339" t="s">
        <v>33</v>
      </c>
      <c r="Q339" t="s">
        <v>33</v>
      </c>
      <c r="R339" t="s">
        <v>33</v>
      </c>
      <c r="S339" t="s">
        <v>33</v>
      </c>
      <c r="T339" t="s">
        <v>33</v>
      </c>
      <c r="U339" t="s">
        <v>33</v>
      </c>
      <c r="V339" t="s">
        <v>33</v>
      </c>
      <c r="W339" t="s">
        <v>33</v>
      </c>
      <c r="X339" t="s">
        <v>33</v>
      </c>
      <c r="Y339" t="s">
        <v>33</v>
      </c>
      <c r="Z339" t="s">
        <v>33</v>
      </c>
      <c r="AA339" t="s">
        <v>33</v>
      </c>
      <c r="AB339" t="s">
        <v>33</v>
      </c>
      <c r="AC339" t="s">
        <v>36</v>
      </c>
    </row>
    <row r="340" spans="1:29" x14ac:dyDescent="0.25">
      <c r="A340" t="s">
        <v>2048</v>
      </c>
      <c r="B340" t="s">
        <v>2049</v>
      </c>
      <c r="C340" t="s">
        <v>2050</v>
      </c>
      <c r="D340">
        <v>2018</v>
      </c>
      <c r="E340">
        <v>25</v>
      </c>
      <c r="F340" t="s">
        <v>2051</v>
      </c>
      <c r="G340" t="s">
        <v>33</v>
      </c>
      <c r="H340" t="s">
        <v>33</v>
      </c>
      <c r="I340" t="s">
        <v>33</v>
      </c>
      <c r="J340" t="s">
        <v>33</v>
      </c>
      <c r="K340" t="s">
        <v>33</v>
      </c>
      <c r="L340" t="s">
        <v>33</v>
      </c>
      <c r="M340" t="s">
        <v>33</v>
      </c>
      <c r="N340" t="s">
        <v>34</v>
      </c>
      <c r="O340" t="s">
        <v>2052</v>
      </c>
      <c r="P340" t="s">
        <v>33</v>
      </c>
      <c r="Q340" t="s">
        <v>33</v>
      </c>
      <c r="R340" t="s">
        <v>33</v>
      </c>
      <c r="S340" t="s">
        <v>33</v>
      </c>
      <c r="T340" t="s">
        <v>33</v>
      </c>
      <c r="U340" t="s">
        <v>33</v>
      </c>
      <c r="V340" t="s">
        <v>33</v>
      </c>
      <c r="W340" t="s">
        <v>33</v>
      </c>
      <c r="X340" t="s">
        <v>33</v>
      </c>
      <c r="Y340" t="s">
        <v>33</v>
      </c>
      <c r="Z340" t="s">
        <v>33</v>
      </c>
      <c r="AA340" t="s">
        <v>33</v>
      </c>
      <c r="AB340" t="s">
        <v>33</v>
      </c>
      <c r="AC340" t="s">
        <v>36</v>
      </c>
    </row>
    <row r="341" spans="1:29" x14ac:dyDescent="0.25">
      <c r="A341" t="s">
        <v>2053</v>
      </c>
      <c r="B341" t="s">
        <v>2054</v>
      </c>
      <c r="C341" t="s">
        <v>2055</v>
      </c>
      <c r="D341">
        <v>2018</v>
      </c>
      <c r="E341">
        <v>33</v>
      </c>
      <c r="F341" t="s">
        <v>2056</v>
      </c>
      <c r="G341" t="s">
        <v>126</v>
      </c>
      <c r="H341" t="s">
        <v>36</v>
      </c>
      <c r="I341" t="s">
        <v>2057</v>
      </c>
      <c r="J341" t="s">
        <v>2054</v>
      </c>
      <c r="K341" t="s">
        <v>2058</v>
      </c>
      <c r="L341">
        <v>12</v>
      </c>
      <c r="M341">
        <v>4</v>
      </c>
      <c r="N341" t="s">
        <v>34</v>
      </c>
      <c r="O341" t="s">
        <v>33</v>
      </c>
      <c r="P341" t="s">
        <v>33</v>
      </c>
      <c r="Q341" t="s">
        <v>33</v>
      </c>
      <c r="R341" t="s">
        <v>33</v>
      </c>
      <c r="S341" t="s">
        <v>33</v>
      </c>
      <c r="T341" t="s">
        <v>33</v>
      </c>
      <c r="U341" t="s">
        <v>33</v>
      </c>
      <c r="V341" t="s">
        <v>33</v>
      </c>
      <c r="W341" t="s">
        <v>33</v>
      </c>
      <c r="X341" t="s">
        <v>33</v>
      </c>
      <c r="Y341" t="s">
        <v>33</v>
      </c>
      <c r="Z341" t="s">
        <v>33</v>
      </c>
      <c r="AA341" t="s">
        <v>33</v>
      </c>
      <c r="AB341">
        <v>0</v>
      </c>
      <c r="AC341" t="s">
        <v>36</v>
      </c>
    </row>
    <row r="342" spans="1:29" x14ac:dyDescent="0.25">
      <c r="A342" t="s">
        <v>2059</v>
      </c>
      <c r="B342" t="s">
        <v>2060</v>
      </c>
      <c r="C342" t="s">
        <v>2061</v>
      </c>
      <c r="D342">
        <v>2018</v>
      </c>
      <c r="E342">
        <v>66</v>
      </c>
      <c r="F342" t="s">
        <v>2062</v>
      </c>
      <c r="G342" t="s">
        <v>126</v>
      </c>
      <c r="H342" t="s">
        <v>41</v>
      </c>
      <c r="I342" t="s">
        <v>2063</v>
      </c>
      <c r="J342" t="s">
        <v>2060</v>
      </c>
      <c r="K342" t="s">
        <v>2064</v>
      </c>
      <c r="L342">
        <v>29</v>
      </c>
      <c r="M342">
        <v>9.6666666669999994</v>
      </c>
      <c r="N342" t="s">
        <v>34</v>
      </c>
      <c r="O342" t="s">
        <v>33</v>
      </c>
      <c r="P342" t="s">
        <v>33</v>
      </c>
      <c r="Q342" t="s">
        <v>33</v>
      </c>
      <c r="R342" t="s">
        <v>33</v>
      </c>
      <c r="S342" t="s">
        <v>33</v>
      </c>
      <c r="T342" t="s">
        <v>33</v>
      </c>
      <c r="U342" t="s">
        <v>33</v>
      </c>
      <c r="V342" t="s">
        <v>33</v>
      </c>
      <c r="W342" t="s">
        <v>33</v>
      </c>
      <c r="X342" t="s">
        <v>33</v>
      </c>
      <c r="Y342" t="s">
        <v>33</v>
      </c>
      <c r="Z342" t="s">
        <v>33</v>
      </c>
      <c r="AA342" t="s">
        <v>33</v>
      </c>
      <c r="AB342">
        <v>0</v>
      </c>
      <c r="AC342" t="s">
        <v>36</v>
      </c>
    </row>
    <row r="343" spans="1:29" x14ac:dyDescent="0.25">
      <c r="A343" t="s">
        <v>2065</v>
      </c>
      <c r="B343" t="s">
        <v>2066</v>
      </c>
      <c r="C343" t="s">
        <v>2067</v>
      </c>
      <c r="D343">
        <v>2018</v>
      </c>
      <c r="E343">
        <v>55</v>
      </c>
      <c r="F343" t="s">
        <v>2068</v>
      </c>
      <c r="G343" t="s">
        <v>126</v>
      </c>
      <c r="H343" t="s">
        <v>36</v>
      </c>
      <c r="I343" t="s">
        <v>2069</v>
      </c>
      <c r="J343" t="s">
        <v>2066</v>
      </c>
      <c r="K343" t="s">
        <v>2070</v>
      </c>
      <c r="L343">
        <v>23</v>
      </c>
      <c r="M343">
        <v>7.6666666670000003</v>
      </c>
      <c r="N343" t="s">
        <v>34</v>
      </c>
      <c r="O343" t="s">
        <v>33</v>
      </c>
      <c r="P343" t="s">
        <v>33</v>
      </c>
      <c r="Q343" t="s">
        <v>33</v>
      </c>
      <c r="R343" t="s">
        <v>33</v>
      </c>
      <c r="S343" t="s">
        <v>33</v>
      </c>
      <c r="T343" t="s">
        <v>33</v>
      </c>
      <c r="U343" t="s">
        <v>33</v>
      </c>
      <c r="V343" t="s">
        <v>33</v>
      </c>
      <c r="W343" t="s">
        <v>33</v>
      </c>
      <c r="X343" t="s">
        <v>33</v>
      </c>
      <c r="Y343" t="s">
        <v>33</v>
      </c>
      <c r="Z343" t="s">
        <v>33</v>
      </c>
      <c r="AA343" t="s">
        <v>33</v>
      </c>
      <c r="AB343">
        <v>0</v>
      </c>
      <c r="AC343" t="s">
        <v>41</v>
      </c>
    </row>
    <row r="344" spans="1:29" x14ac:dyDescent="0.25">
      <c r="A344" t="s">
        <v>2071</v>
      </c>
      <c r="B344" t="s">
        <v>2072</v>
      </c>
      <c r="C344" t="s">
        <v>2073</v>
      </c>
      <c r="D344">
        <v>2018</v>
      </c>
      <c r="E344">
        <v>72</v>
      </c>
      <c r="F344" t="s">
        <v>2074</v>
      </c>
      <c r="G344" t="s">
        <v>126</v>
      </c>
      <c r="H344" t="s">
        <v>36</v>
      </c>
      <c r="I344" t="s">
        <v>2075</v>
      </c>
      <c r="J344" t="s">
        <v>2072</v>
      </c>
      <c r="K344" t="s">
        <v>2076</v>
      </c>
      <c r="L344">
        <v>33</v>
      </c>
      <c r="M344">
        <v>11</v>
      </c>
      <c r="N344" t="s">
        <v>34</v>
      </c>
      <c r="O344" t="s">
        <v>33</v>
      </c>
      <c r="P344" t="s">
        <v>33</v>
      </c>
      <c r="Q344" t="s">
        <v>33</v>
      </c>
      <c r="R344" t="s">
        <v>33</v>
      </c>
      <c r="S344" t="s">
        <v>33</v>
      </c>
      <c r="T344" t="s">
        <v>33</v>
      </c>
      <c r="U344" t="s">
        <v>33</v>
      </c>
      <c r="V344" t="s">
        <v>33</v>
      </c>
      <c r="W344" t="s">
        <v>33</v>
      </c>
      <c r="X344" t="s">
        <v>33</v>
      </c>
      <c r="Y344" t="s">
        <v>33</v>
      </c>
      <c r="Z344" t="s">
        <v>33</v>
      </c>
      <c r="AA344" t="s">
        <v>33</v>
      </c>
      <c r="AB344">
        <v>0</v>
      </c>
      <c r="AC344" t="s">
        <v>41</v>
      </c>
    </row>
    <row r="345" spans="1:29" x14ac:dyDescent="0.25">
      <c r="A345" t="s">
        <v>2077</v>
      </c>
      <c r="B345" t="s">
        <v>2078</v>
      </c>
      <c r="C345" t="s">
        <v>2079</v>
      </c>
      <c r="D345">
        <v>2017</v>
      </c>
      <c r="E345">
        <v>46</v>
      </c>
      <c r="F345" t="s">
        <v>2080</v>
      </c>
      <c r="G345" t="s">
        <v>126</v>
      </c>
      <c r="H345" t="s">
        <v>36</v>
      </c>
      <c r="I345" t="s">
        <v>2081</v>
      </c>
      <c r="J345" t="s">
        <v>2078</v>
      </c>
      <c r="K345" t="s">
        <v>2082</v>
      </c>
      <c r="L345">
        <v>28</v>
      </c>
      <c r="M345">
        <v>7</v>
      </c>
      <c r="N345" t="s">
        <v>34</v>
      </c>
      <c r="O345" t="s">
        <v>33</v>
      </c>
      <c r="P345" t="s">
        <v>33</v>
      </c>
      <c r="Q345" t="s">
        <v>33</v>
      </c>
      <c r="R345" t="s">
        <v>33</v>
      </c>
      <c r="S345" t="s">
        <v>33</v>
      </c>
      <c r="T345" t="s">
        <v>33</v>
      </c>
      <c r="U345" t="s">
        <v>33</v>
      </c>
      <c r="V345" t="s">
        <v>33</v>
      </c>
      <c r="W345" t="s">
        <v>33</v>
      </c>
      <c r="X345" t="s">
        <v>33</v>
      </c>
      <c r="Y345" t="s">
        <v>33</v>
      </c>
      <c r="Z345" t="s">
        <v>33</v>
      </c>
      <c r="AA345" t="s">
        <v>33</v>
      </c>
      <c r="AB345">
        <v>0</v>
      </c>
      <c r="AC345" t="s">
        <v>36</v>
      </c>
    </row>
    <row r="346" spans="1:29" x14ac:dyDescent="0.25">
      <c r="A346" t="s">
        <v>2083</v>
      </c>
      <c r="B346" t="s">
        <v>2084</v>
      </c>
      <c r="C346" t="s">
        <v>2085</v>
      </c>
      <c r="D346">
        <v>2017</v>
      </c>
      <c r="E346">
        <v>39</v>
      </c>
      <c r="F346" t="s">
        <v>2086</v>
      </c>
      <c r="G346" t="s">
        <v>126</v>
      </c>
      <c r="H346" t="s">
        <v>41</v>
      </c>
      <c r="I346" t="s">
        <v>2087</v>
      </c>
      <c r="J346" t="s">
        <v>2084</v>
      </c>
      <c r="K346" t="s">
        <v>2088</v>
      </c>
      <c r="L346">
        <v>23</v>
      </c>
      <c r="M346">
        <v>5.75</v>
      </c>
      <c r="N346" t="s">
        <v>34</v>
      </c>
      <c r="O346" t="s">
        <v>33</v>
      </c>
      <c r="P346" t="s">
        <v>33</v>
      </c>
      <c r="Q346" t="s">
        <v>33</v>
      </c>
      <c r="R346" t="s">
        <v>33</v>
      </c>
      <c r="S346" t="s">
        <v>33</v>
      </c>
      <c r="T346" t="s">
        <v>33</v>
      </c>
      <c r="U346" t="s">
        <v>33</v>
      </c>
      <c r="V346" t="s">
        <v>33</v>
      </c>
      <c r="W346" t="s">
        <v>33</v>
      </c>
      <c r="X346" t="s">
        <v>33</v>
      </c>
      <c r="Y346" t="s">
        <v>33</v>
      </c>
      <c r="Z346" t="s">
        <v>33</v>
      </c>
      <c r="AA346" t="s">
        <v>33</v>
      </c>
      <c r="AB346">
        <v>0</v>
      </c>
      <c r="AC346" t="s">
        <v>41</v>
      </c>
    </row>
    <row r="347" spans="1:29" x14ac:dyDescent="0.25">
      <c r="A347" t="s">
        <v>2089</v>
      </c>
      <c r="B347" t="s">
        <v>2090</v>
      </c>
      <c r="C347" t="s">
        <v>2091</v>
      </c>
      <c r="D347">
        <v>2017</v>
      </c>
      <c r="E347">
        <v>27</v>
      </c>
      <c r="F347" t="s">
        <v>2092</v>
      </c>
      <c r="G347" t="s">
        <v>33</v>
      </c>
      <c r="H347" t="s">
        <v>33</v>
      </c>
      <c r="I347" t="s">
        <v>33</v>
      </c>
      <c r="J347" t="s">
        <v>33</v>
      </c>
      <c r="K347" t="s">
        <v>33</v>
      </c>
      <c r="L347" t="s">
        <v>33</v>
      </c>
      <c r="M347" t="s">
        <v>33</v>
      </c>
      <c r="N347" t="s">
        <v>34</v>
      </c>
      <c r="O347" t="s">
        <v>2093</v>
      </c>
      <c r="P347" t="s">
        <v>33</v>
      </c>
      <c r="Q347" t="s">
        <v>33</v>
      </c>
      <c r="R347" t="s">
        <v>33</v>
      </c>
      <c r="S347" t="s">
        <v>33</v>
      </c>
      <c r="T347" t="s">
        <v>33</v>
      </c>
      <c r="U347" t="s">
        <v>33</v>
      </c>
      <c r="V347" t="s">
        <v>33</v>
      </c>
      <c r="W347" t="s">
        <v>33</v>
      </c>
      <c r="X347" t="s">
        <v>33</v>
      </c>
      <c r="Y347" t="s">
        <v>33</v>
      </c>
      <c r="Z347" t="s">
        <v>33</v>
      </c>
      <c r="AA347" t="s">
        <v>33</v>
      </c>
      <c r="AB347" t="s">
        <v>33</v>
      </c>
      <c r="AC347" t="s">
        <v>36</v>
      </c>
    </row>
    <row r="348" spans="1:29" x14ac:dyDescent="0.25">
      <c r="A348" t="s">
        <v>2094</v>
      </c>
      <c r="B348" t="s">
        <v>2095</v>
      </c>
      <c r="C348" t="s">
        <v>2096</v>
      </c>
      <c r="D348">
        <v>2017</v>
      </c>
      <c r="E348">
        <v>26</v>
      </c>
      <c r="F348" t="s">
        <v>2097</v>
      </c>
      <c r="G348" t="s">
        <v>126</v>
      </c>
      <c r="H348" t="s">
        <v>41</v>
      </c>
      <c r="I348" t="s">
        <v>2098</v>
      </c>
      <c r="J348" t="s">
        <v>2095</v>
      </c>
      <c r="K348" t="s">
        <v>2099</v>
      </c>
      <c r="L348">
        <v>17</v>
      </c>
      <c r="M348">
        <v>4.25</v>
      </c>
      <c r="N348" t="s">
        <v>34</v>
      </c>
      <c r="O348" t="s">
        <v>33</v>
      </c>
      <c r="P348" t="s">
        <v>33</v>
      </c>
      <c r="Q348" t="s">
        <v>33</v>
      </c>
      <c r="R348" t="s">
        <v>33</v>
      </c>
      <c r="S348" t="s">
        <v>33</v>
      </c>
      <c r="T348" t="s">
        <v>33</v>
      </c>
      <c r="U348" t="s">
        <v>33</v>
      </c>
      <c r="V348" t="s">
        <v>33</v>
      </c>
      <c r="W348" t="s">
        <v>33</v>
      </c>
      <c r="X348" t="s">
        <v>33</v>
      </c>
      <c r="Y348" t="s">
        <v>33</v>
      </c>
      <c r="Z348" t="s">
        <v>33</v>
      </c>
      <c r="AA348" t="s">
        <v>33</v>
      </c>
      <c r="AB348">
        <v>0</v>
      </c>
      <c r="AC348" t="s">
        <v>36</v>
      </c>
    </row>
    <row r="349" spans="1:29" x14ac:dyDescent="0.25">
      <c r="A349" t="s">
        <v>2100</v>
      </c>
      <c r="B349" t="s">
        <v>2101</v>
      </c>
      <c r="C349" t="s">
        <v>2102</v>
      </c>
      <c r="D349">
        <v>2017</v>
      </c>
      <c r="E349">
        <v>26</v>
      </c>
      <c r="F349" t="s">
        <v>2103</v>
      </c>
      <c r="G349" t="s">
        <v>33</v>
      </c>
      <c r="H349" t="s">
        <v>33</v>
      </c>
      <c r="I349" t="s">
        <v>33</v>
      </c>
      <c r="J349" t="s">
        <v>33</v>
      </c>
      <c r="K349" t="s">
        <v>33</v>
      </c>
      <c r="L349" t="s">
        <v>33</v>
      </c>
      <c r="M349" t="s">
        <v>33</v>
      </c>
      <c r="N349" t="str">
        <f>VLOOKUP($C349,Sheet2!$C:$U,4,FALSE)</f>
        <v>N/A</v>
      </c>
      <c r="O349" t="str">
        <f>VLOOKUP($C349,Sheet2!$C:$U,5,FALSE)</f>
        <v>NA</v>
      </c>
      <c r="P349" t="str">
        <f>VLOOKUP($C349,Sheet2!$C:$U,6,FALSE)</f>
        <v>NA</v>
      </c>
      <c r="Q349" t="str">
        <f>VLOOKUP($C349,Sheet2!$C:$U,7,FALSE)</f>
        <v>NA</v>
      </c>
      <c r="R349" t="str">
        <f>VLOOKUP($C349,Sheet2!$C:$U,8,FALSE)</f>
        <v>NA</v>
      </c>
      <c r="S349" t="str">
        <f>VLOOKUP($C349,Sheet2!$C:$U,9,FALSE)</f>
        <v>NA</v>
      </c>
      <c r="T349" t="str">
        <f>VLOOKUP($C349,Sheet2!$C:$U,10,FALSE)</f>
        <v>NA</v>
      </c>
      <c r="U349" t="str">
        <f>VLOOKUP($C349,Sheet2!$C:$U,11,FALSE)</f>
        <v>NA</v>
      </c>
      <c r="V349" t="str">
        <f>VLOOKUP($C349,Sheet2!$C:$U,12,FALSE)</f>
        <v>NA</v>
      </c>
      <c r="W349" t="str">
        <f>VLOOKUP($C349,Sheet2!$C:$U,13,FALSE)</f>
        <v>NA</v>
      </c>
      <c r="X349" t="str">
        <f>VLOOKUP($C349,Sheet2!$C:$U,14,FALSE)</f>
        <v>NA</v>
      </c>
      <c r="Y349" t="str">
        <f>VLOOKUP($C349,Sheet2!$C:$U,15,FALSE)</f>
        <v>NA</v>
      </c>
      <c r="Z349" t="str">
        <f>VLOOKUP($C349,Sheet2!$C:$U,16,FALSE)</f>
        <v>NA</v>
      </c>
      <c r="AA349" t="str">
        <f>VLOOKUP($C349,Sheet2!$C:$U,17,FALSE)</f>
        <v>NA</v>
      </c>
      <c r="AB349" t="str">
        <f>VLOOKUP($C349,Sheet2!$C:$U,18,FALSE)</f>
        <v>NA</v>
      </c>
      <c r="AC349" t="s">
        <v>41</v>
      </c>
    </row>
    <row r="350" spans="1:29" x14ac:dyDescent="0.25">
      <c r="A350" t="s">
        <v>2104</v>
      </c>
      <c r="B350" t="s">
        <v>2105</v>
      </c>
      <c r="C350" t="s">
        <v>2106</v>
      </c>
      <c r="D350">
        <v>2017</v>
      </c>
      <c r="E350">
        <v>50</v>
      </c>
      <c r="F350" t="s">
        <v>2107</v>
      </c>
      <c r="G350" t="s">
        <v>126</v>
      </c>
      <c r="H350" t="s">
        <v>36</v>
      </c>
      <c r="I350" t="s">
        <v>2108</v>
      </c>
      <c r="J350" t="s">
        <v>2105</v>
      </c>
      <c r="K350" t="s">
        <v>2109</v>
      </c>
      <c r="L350">
        <v>27</v>
      </c>
      <c r="M350">
        <v>6.75</v>
      </c>
      <c r="N350" t="s">
        <v>34</v>
      </c>
      <c r="O350" t="s">
        <v>33</v>
      </c>
      <c r="P350" t="s">
        <v>33</v>
      </c>
      <c r="Q350" t="s">
        <v>33</v>
      </c>
      <c r="R350" t="s">
        <v>33</v>
      </c>
      <c r="S350" t="s">
        <v>33</v>
      </c>
      <c r="T350" t="s">
        <v>33</v>
      </c>
      <c r="U350" t="s">
        <v>33</v>
      </c>
      <c r="V350" t="s">
        <v>33</v>
      </c>
      <c r="W350" t="s">
        <v>33</v>
      </c>
      <c r="X350" t="s">
        <v>33</v>
      </c>
      <c r="Y350" t="s">
        <v>33</v>
      </c>
      <c r="Z350" t="s">
        <v>33</v>
      </c>
      <c r="AA350" t="s">
        <v>33</v>
      </c>
      <c r="AB350">
        <v>0</v>
      </c>
      <c r="AC350" t="s">
        <v>41</v>
      </c>
    </row>
    <row r="351" spans="1:29" x14ac:dyDescent="0.25">
      <c r="A351" t="s">
        <v>2110</v>
      </c>
      <c r="B351" t="s">
        <v>2111</v>
      </c>
      <c r="C351" t="s">
        <v>2112</v>
      </c>
      <c r="D351">
        <v>2017</v>
      </c>
      <c r="E351">
        <v>32</v>
      </c>
      <c r="F351" t="s">
        <v>2113</v>
      </c>
      <c r="G351" t="s">
        <v>33</v>
      </c>
      <c r="H351" t="s">
        <v>33</v>
      </c>
      <c r="I351" t="s">
        <v>33</v>
      </c>
      <c r="J351" t="s">
        <v>33</v>
      </c>
      <c r="K351" t="s">
        <v>33</v>
      </c>
      <c r="L351" t="s">
        <v>33</v>
      </c>
      <c r="M351" t="s">
        <v>33</v>
      </c>
      <c r="N351" t="s">
        <v>2114</v>
      </c>
      <c r="P351" t="s">
        <v>33</v>
      </c>
      <c r="Q351" t="s">
        <v>170</v>
      </c>
      <c r="R351" t="s">
        <v>33</v>
      </c>
      <c r="S351" t="s">
        <v>105</v>
      </c>
      <c r="T351" t="s">
        <v>348</v>
      </c>
      <c r="U351" t="s">
        <v>79</v>
      </c>
      <c r="V351" t="s">
        <v>79</v>
      </c>
      <c r="W351" t="s">
        <v>79</v>
      </c>
      <c r="X351" t="s">
        <v>79</v>
      </c>
      <c r="Y351" t="s">
        <v>2115</v>
      </c>
      <c r="Z351" t="s">
        <v>172</v>
      </c>
      <c r="AA351" t="s">
        <v>33</v>
      </c>
      <c r="AB351" t="s">
        <v>33</v>
      </c>
      <c r="AC351" t="s">
        <v>36</v>
      </c>
    </row>
    <row r="352" spans="1:29" x14ac:dyDescent="0.25">
      <c r="A352" t="s">
        <v>2116</v>
      </c>
      <c r="B352" t="s">
        <v>2117</v>
      </c>
      <c r="C352" t="s">
        <v>2118</v>
      </c>
      <c r="D352">
        <v>2017</v>
      </c>
      <c r="E352">
        <v>25</v>
      </c>
      <c r="F352" t="s">
        <v>2119</v>
      </c>
      <c r="G352" t="s">
        <v>126</v>
      </c>
      <c r="H352" t="s">
        <v>36</v>
      </c>
      <c r="I352" t="s">
        <v>2120</v>
      </c>
      <c r="J352" t="s">
        <v>2117</v>
      </c>
      <c r="K352" t="s">
        <v>2121</v>
      </c>
      <c r="L352">
        <v>18</v>
      </c>
      <c r="M352">
        <v>4.5</v>
      </c>
      <c r="N352" t="s">
        <v>34</v>
      </c>
      <c r="O352" t="s">
        <v>33</v>
      </c>
      <c r="P352" t="s">
        <v>33</v>
      </c>
      <c r="Q352" t="s">
        <v>33</v>
      </c>
      <c r="R352" t="s">
        <v>33</v>
      </c>
      <c r="S352" t="s">
        <v>33</v>
      </c>
      <c r="T352" t="s">
        <v>33</v>
      </c>
      <c r="U352" t="s">
        <v>33</v>
      </c>
      <c r="V352" t="s">
        <v>33</v>
      </c>
      <c r="W352" t="s">
        <v>33</v>
      </c>
      <c r="X352" t="s">
        <v>33</v>
      </c>
      <c r="Y352" t="s">
        <v>33</v>
      </c>
      <c r="Z352" t="s">
        <v>33</v>
      </c>
      <c r="AA352" t="s">
        <v>33</v>
      </c>
      <c r="AB352">
        <v>0</v>
      </c>
      <c r="AC352" t="s">
        <v>41</v>
      </c>
    </row>
    <row r="353" spans="1:29" x14ac:dyDescent="0.25">
      <c r="A353" t="s">
        <v>2122</v>
      </c>
      <c r="B353" t="s">
        <v>2123</v>
      </c>
      <c r="C353" t="s">
        <v>2124</v>
      </c>
      <c r="D353">
        <v>2016</v>
      </c>
      <c r="E353">
        <v>34</v>
      </c>
      <c r="F353" t="s">
        <v>2125</v>
      </c>
      <c r="G353" t="s">
        <v>126</v>
      </c>
      <c r="H353" t="s">
        <v>36</v>
      </c>
      <c r="I353" t="s">
        <v>2126</v>
      </c>
      <c r="J353" t="s">
        <v>2123</v>
      </c>
      <c r="K353" t="s">
        <v>2127</v>
      </c>
      <c r="L353">
        <v>23</v>
      </c>
      <c r="M353">
        <v>4.5999999999999996</v>
      </c>
      <c r="N353" t="s">
        <v>34</v>
      </c>
      <c r="O353" t="s">
        <v>33</v>
      </c>
      <c r="P353" t="s">
        <v>33</v>
      </c>
      <c r="Q353" t="s">
        <v>33</v>
      </c>
      <c r="R353" t="s">
        <v>33</v>
      </c>
      <c r="S353" t="s">
        <v>33</v>
      </c>
      <c r="T353" t="s">
        <v>33</v>
      </c>
      <c r="U353" t="s">
        <v>33</v>
      </c>
      <c r="V353" t="s">
        <v>33</v>
      </c>
      <c r="W353" t="s">
        <v>33</v>
      </c>
      <c r="X353" t="s">
        <v>33</v>
      </c>
      <c r="Y353" t="s">
        <v>33</v>
      </c>
      <c r="Z353" t="s">
        <v>33</v>
      </c>
      <c r="AA353" t="s">
        <v>33</v>
      </c>
      <c r="AB353">
        <v>0</v>
      </c>
      <c r="AC353" t="s">
        <v>41</v>
      </c>
    </row>
    <row r="354" spans="1:29" x14ac:dyDescent="0.25">
      <c r="A354" t="s">
        <v>2128</v>
      </c>
      <c r="B354" t="s">
        <v>2129</v>
      </c>
      <c r="C354" t="s">
        <v>2130</v>
      </c>
      <c r="D354">
        <v>2016</v>
      </c>
      <c r="E354">
        <v>29</v>
      </c>
      <c r="F354" t="s">
        <v>2131</v>
      </c>
      <c r="G354" t="s">
        <v>126</v>
      </c>
      <c r="H354" t="s">
        <v>36</v>
      </c>
      <c r="I354" t="s">
        <v>2132</v>
      </c>
      <c r="J354" t="s">
        <v>2129</v>
      </c>
      <c r="K354" t="s">
        <v>2133</v>
      </c>
      <c r="L354">
        <v>21</v>
      </c>
      <c r="M354">
        <v>4.2</v>
      </c>
      <c r="N354" t="s">
        <v>34</v>
      </c>
      <c r="O354" t="s">
        <v>33</v>
      </c>
      <c r="P354" t="s">
        <v>33</v>
      </c>
      <c r="Q354" t="s">
        <v>33</v>
      </c>
      <c r="R354" t="s">
        <v>33</v>
      </c>
      <c r="S354" t="s">
        <v>33</v>
      </c>
      <c r="T354" t="s">
        <v>33</v>
      </c>
      <c r="U354" t="s">
        <v>33</v>
      </c>
      <c r="V354" t="s">
        <v>33</v>
      </c>
      <c r="W354" t="s">
        <v>33</v>
      </c>
      <c r="X354" t="s">
        <v>33</v>
      </c>
      <c r="Y354" t="s">
        <v>33</v>
      </c>
      <c r="Z354" t="s">
        <v>33</v>
      </c>
      <c r="AA354" t="s">
        <v>33</v>
      </c>
      <c r="AB354">
        <v>0</v>
      </c>
      <c r="AC354" t="s">
        <v>41</v>
      </c>
    </row>
    <row r="355" spans="1:29" x14ac:dyDescent="0.25">
      <c r="A355" t="s">
        <v>2134</v>
      </c>
      <c r="B355" t="s">
        <v>2135</v>
      </c>
      <c r="C355" t="s">
        <v>2136</v>
      </c>
      <c r="D355">
        <v>2016</v>
      </c>
      <c r="E355">
        <v>43</v>
      </c>
      <c r="F355" t="s">
        <v>2137</v>
      </c>
      <c r="G355" t="s">
        <v>126</v>
      </c>
      <c r="H355" t="s">
        <v>36</v>
      </c>
      <c r="I355" t="s">
        <v>2138</v>
      </c>
      <c r="J355" t="s">
        <v>2135</v>
      </c>
      <c r="K355" t="s">
        <v>2139</v>
      </c>
      <c r="L355">
        <v>25</v>
      </c>
      <c r="M355">
        <v>5</v>
      </c>
      <c r="N355" t="s">
        <v>2140</v>
      </c>
      <c r="O355" t="s">
        <v>33</v>
      </c>
      <c r="P355" t="s">
        <v>33</v>
      </c>
      <c r="Q355" t="s">
        <v>170</v>
      </c>
      <c r="R355" t="s">
        <v>33</v>
      </c>
      <c r="S355" t="s">
        <v>438</v>
      </c>
      <c r="T355" t="s">
        <v>2141</v>
      </c>
      <c r="U355" t="s">
        <v>79</v>
      </c>
      <c r="V355" t="s">
        <v>79</v>
      </c>
      <c r="W355" t="s">
        <v>79</v>
      </c>
      <c r="X355" t="s">
        <v>79</v>
      </c>
      <c r="Y355" t="s">
        <v>2142</v>
      </c>
      <c r="Z355" t="s">
        <v>2143</v>
      </c>
      <c r="AA355" t="s">
        <v>79</v>
      </c>
      <c r="AB355">
        <v>1</v>
      </c>
      <c r="AC355" t="s">
        <v>36</v>
      </c>
    </row>
    <row r="356" spans="1:29" x14ac:dyDescent="0.25">
      <c r="A356" t="s">
        <v>2144</v>
      </c>
      <c r="B356" t="s">
        <v>2145</v>
      </c>
      <c r="C356" t="s">
        <v>2146</v>
      </c>
      <c r="D356">
        <v>2016</v>
      </c>
      <c r="E356">
        <v>67</v>
      </c>
      <c r="F356" t="s">
        <v>2147</v>
      </c>
      <c r="G356" t="s">
        <v>126</v>
      </c>
      <c r="H356" t="s">
        <v>41</v>
      </c>
      <c r="I356" t="s">
        <v>2148</v>
      </c>
      <c r="J356" t="s">
        <v>2145</v>
      </c>
      <c r="K356" t="s">
        <v>2149</v>
      </c>
      <c r="L356">
        <v>45</v>
      </c>
      <c r="M356">
        <v>9</v>
      </c>
      <c r="N356" t="s">
        <v>34</v>
      </c>
      <c r="O356" t="s">
        <v>33</v>
      </c>
      <c r="P356" t="s">
        <v>33</v>
      </c>
      <c r="Q356" t="s">
        <v>33</v>
      </c>
      <c r="R356" t="s">
        <v>33</v>
      </c>
      <c r="S356" t="s">
        <v>33</v>
      </c>
      <c r="T356" t="s">
        <v>33</v>
      </c>
      <c r="U356" t="s">
        <v>33</v>
      </c>
      <c r="V356" t="s">
        <v>33</v>
      </c>
      <c r="W356" t="s">
        <v>33</v>
      </c>
      <c r="X356" t="s">
        <v>33</v>
      </c>
      <c r="Y356" t="s">
        <v>33</v>
      </c>
      <c r="Z356" t="s">
        <v>33</v>
      </c>
      <c r="AA356" t="s">
        <v>33</v>
      </c>
      <c r="AB356">
        <v>0</v>
      </c>
      <c r="AC356" t="s">
        <v>41</v>
      </c>
    </row>
    <row r="357" spans="1:29" x14ac:dyDescent="0.25">
      <c r="A357" t="s">
        <v>2150</v>
      </c>
      <c r="B357" t="s">
        <v>2151</v>
      </c>
      <c r="C357" t="s">
        <v>2152</v>
      </c>
      <c r="D357">
        <v>2015</v>
      </c>
      <c r="E357">
        <v>48</v>
      </c>
      <c r="F357" t="s">
        <v>2153</v>
      </c>
      <c r="G357" t="s">
        <v>126</v>
      </c>
      <c r="H357" t="s">
        <v>41</v>
      </c>
      <c r="I357" t="s">
        <v>2154</v>
      </c>
      <c r="J357" t="s">
        <v>2151</v>
      </c>
      <c r="K357" t="s">
        <v>2155</v>
      </c>
      <c r="L357">
        <v>36</v>
      </c>
      <c r="M357">
        <v>6</v>
      </c>
      <c r="N357" t="s">
        <v>34</v>
      </c>
      <c r="O357" t="s">
        <v>33</v>
      </c>
      <c r="P357" t="s">
        <v>33</v>
      </c>
      <c r="Q357" t="s">
        <v>33</v>
      </c>
      <c r="R357" t="s">
        <v>33</v>
      </c>
      <c r="S357" t="s">
        <v>33</v>
      </c>
      <c r="T357" t="s">
        <v>33</v>
      </c>
      <c r="U357" t="s">
        <v>33</v>
      </c>
      <c r="V357" t="s">
        <v>33</v>
      </c>
      <c r="W357" t="s">
        <v>33</v>
      </c>
      <c r="X357" t="s">
        <v>33</v>
      </c>
      <c r="Y357" t="s">
        <v>33</v>
      </c>
      <c r="Z357" t="s">
        <v>33</v>
      </c>
      <c r="AA357" t="s">
        <v>33</v>
      </c>
      <c r="AB357">
        <v>0</v>
      </c>
      <c r="AC357" t="s">
        <v>36</v>
      </c>
    </row>
    <row r="358" spans="1:29" x14ac:dyDescent="0.25">
      <c r="A358" t="s">
        <v>2156</v>
      </c>
      <c r="B358" t="s">
        <v>2157</v>
      </c>
      <c r="C358" t="s">
        <v>2158</v>
      </c>
      <c r="D358">
        <v>2015</v>
      </c>
      <c r="E358">
        <v>33</v>
      </c>
      <c r="F358" t="s">
        <v>2159</v>
      </c>
      <c r="G358" t="s">
        <v>126</v>
      </c>
      <c r="H358" t="s">
        <v>36</v>
      </c>
      <c r="I358" t="s">
        <v>2160</v>
      </c>
      <c r="J358" t="s">
        <v>2157</v>
      </c>
      <c r="K358" t="s">
        <v>2161</v>
      </c>
      <c r="L358">
        <v>25</v>
      </c>
      <c r="M358">
        <v>4.1666666670000003</v>
      </c>
      <c r="N358" t="s">
        <v>34</v>
      </c>
      <c r="O358" t="s">
        <v>33</v>
      </c>
      <c r="P358" t="s">
        <v>33</v>
      </c>
      <c r="Q358" t="s">
        <v>33</v>
      </c>
      <c r="R358" t="s">
        <v>33</v>
      </c>
      <c r="S358" t="s">
        <v>33</v>
      </c>
      <c r="T358" t="s">
        <v>33</v>
      </c>
      <c r="U358" t="s">
        <v>33</v>
      </c>
      <c r="V358" t="s">
        <v>33</v>
      </c>
      <c r="W358" t="s">
        <v>33</v>
      </c>
      <c r="X358" t="s">
        <v>33</v>
      </c>
      <c r="Y358" t="s">
        <v>33</v>
      </c>
      <c r="Z358" t="s">
        <v>33</v>
      </c>
      <c r="AA358" t="s">
        <v>33</v>
      </c>
      <c r="AB358">
        <v>0</v>
      </c>
      <c r="AC358" t="s">
        <v>36</v>
      </c>
    </row>
    <row r="359" spans="1:29" x14ac:dyDescent="0.25">
      <c r="A359" t="s">
        <v>2162</v>
      </c>
      <c r="B359" t="s">
        <v>2163</v>
      </c>
      <c r="C359" t="s">
        <v>2164</v>
      </c>
      <c r="D359">
        <v>2015</v>
      </c>
      <c r="E359">
        <v>61</v>
      </c>
      <c r="F359" t="s">
        <v>2165</v>
      </c>
      <c r="G359" t="s">
        <v>126</v>
      </c>
      <c r="H359" t="s">
        <v>36</v>
      </c>
      <c r="I359" t="s">
        <v>2166</v>
      </c>
      <c r="J359" t="s">
        <v>2163</v>
      </c>
      <c r="K359" t="s">
        <v>2167</v>
      </c>
      <c r="L359">
        <v>32</v>
      </c>
      <c r="M359">
        <v>5.3333333329999997</v>
      </c>
      <c r="N359" t="s">
        <v>34</v>
      </c>
      <c r="O359" t="s">
        <v>33</v>
      </c>
      <c r="P359" t="s">
        <v>33</v>
      </c>
      <c r="Q359" t="s">
        <v>33</v>
      </c>
      <c r="R359" t="s">
        <v>33</v>
      </c>
      <c r="S359" t="s">
        <v>33</v>
      </c>
      <c r="T359" t="s">
        <v>33</v>
      </c>
      <c r="U359" t="s">
        <v>33</v>
      </c>
      <c r="V359" t="s">
        <v>33</v>
      </c>
      <c r="W359" t="s">
        <v>33</v>
      </c>
      <c r="X359" t="s">
        <v>33</v>
      </c>
      <c r="Y359" t="s">
        <v>33</v>
      </c>
      <c r="Z359" t="s">
        <v>33</v>
      </c>
      <c r="AA359" t="s">
        <v>33</v>
      </c>
      <c r="AB359">
        <v>0</v>
      </c>
      <c r="AC359" t="s">
        <v>41</v>
      </c>
    </row>
    <row r="360" spans="1:29" x14ac:dyDescent="0.25">
      <c r="A360" t="s">
        <v>2168</v>
      </c>
      <c r="B360" t="s">
        <v>2169</v>
      </c>
      <c r="C360" t="s">
        <v>2170</v>
      </c>
      <c r="D360">
        <v>2014</v>
      </c>
      <c r="E360">
        <v>142</v>
      </c>
      <c r="F360" t="s">
        <v>2171</v>
      </c>
      <c r="G360" t="s">
        <v>126</v>
      </c>
      <c r="H360" t="s">
        <v>36</v>
      </c>
      <c r="I360" t="s">
        <v>2172</v>
      </c>
      <c r="J360" t="s">
        <v>2169</v>
      </c>
      <c r="K360" t="s">
        <v>2173</v>
      </c>
      <c r="L360">
        <v>92</v>
      </c>
      <c r="M360">
        <v>13.14285714</v>
      </c>
      <c r="N360" t="s">
        <v>2174</v>
      </c>
      <c r="O360" t="s">
        <v>33</v>
      </c>
      <c r="P360" t="s">
        <v>33</v>
      </c>
      <c r="Q360" t="s">
        <v>170</v>
      </c>
      <c r="R360" t="s">
        <v>104</v>
      </c>
      <c r="S360" t="s">
        <v>438</v>
      </c>
      <c r="T360" t="s">
        <v>420</v>
      </c>
      <c r="U360" t="s">
        <v>79</v>
      </c>
      <c r="V360" t="s">
        <v>79</v>
      </c>
      <c r="W360" t="s">
        <v>79</v>
      </c>
      <c r="X360" t="s">
        <v>79</v>
      </c>
      <c r="Y360" t="s">
        <v>2175</v>
      </c>
      <c r="Z360" t="s">
        <v>440</v>
      </c>
      <c r="AA360" t="s">
        <v>79</v>
      </c>
      <c r="AB360">
        <v>1</v>
      </c>
      <c r="AC360" t="s">
        <v>36</v>
      </c>
    </row>
    <row r="361" spans="1:29" x14ac:dyDescent="0.25">
      <c r="A361" t="s">
        <v>2176</v>
      </c>
      <c r="B361" t="s">
        <v>2177</v>
      </c>
      <c r="C361" t="s">
        <v>2178</v>
      </c>
      <c r="D361">
        <v>2014</v>
      </c>
      <c r="E361">
        <v>43</v>
      </c>
      <c r="F361" t="s">
        <v>2179</v>
      </c>
      <c r="G361" t="s">
        <v>126</v>
      </c>
      <c r="H361" t="s">
        <v>36</v>
      </c>
      <c r="I361" t="s">
        <v>2180</v>
      </c>
      <c r="J361" t="s">
        <v>2177</v>
      </c>
      <c r="K361" t="s">
        <v>2181</v>
      </c>
      <c r="L361">
        <v>28</v>
      </c>
      <c r="M361">
        <v>4</v>
      </c>
      <c r="N361" t="s">
        <v>34</v>
      </c>
      <c r="O361" t="s">
        <v>33</v>
      </c>
      <c r="P361" t="s">
        <v>33</v>
      </c>
      <c r="Q361" t="s">
        <v>33</v>
      </c>
      <c r="R361" t="s">
        <v>33</v>
      </c>
      <c r="S361" t="s">
        <v>33</v>
      </c>
      <c r="T361" t="s">
        <v>33</v>
      </c>
      <c r="U361" t="s">
        <v>33</v>
      </c>
      <c r="V361" t="s">
        <v>33</v>
      </c>
      <c r="W361" t="s">
        <v>33</v>
      </c>
      <c r="X361" t="s">
        <v>33</v>
      </c>
      <c r="Y361" t="s">
        <v>33</v>
      </c>
      <c r="Z361" t="s">
        <v>33</v>
      </c>
      <c r="AA361" t="s">
        <v>33</v>
      </c>
      <c r="AB361">
        <v>0</v>
      </c>
      <c r="AC361" t="s">
        <v>36</v>
      </c>
    </row>
    <row r="362" spans="1:29" x14ac:dyDescent="0.25">
      <c r="A362" t="s">
        <v>2182</v>
      </c>
      <c r="B362" t="s">
        <v>2183</v>
      </c>
      <c r="C362" t="s">
        <v>2184</v>
      </c>
      <c r="D362">
        <v>2014</v>
      </c>
      <c r="E362">
        <v>117</v>
      </c>
      <c r="F362" t="s">
        <v>2185</v>
      </c>
      <c r="G362" t="s">
        <v>126</v>
      </c>
      <c r="H362" t="s">
        <v>41</v>
      </c>
      <c r="I362" t="s">
        <v>2186</v>
      </c>
      <c r="J362" t="s">
        <v>2183</v>
      </c>
      <c r="K362" t="s">
        <v>2187</v>
      </c>
      <c r="L362">
        <v>89</v>
      </c>
      <c r="M362">
        <v>12.71428571</v>
      </c>
      <c r="N362" t="s">
        <v>2188</v>
      </c>
      <c r="O362" t="s">
        <v>33</v>
      </c>
      <c r="P362" t="s">
        <v>33</v>
      </c>
      <c r="Q362" t="s">
        <v>170</v>
      </c>
      <c r="R362" t="s">
        <v>33</v>
      </c>
      <c r="S362" t="s">
        <v>309</v>
      </c>
      <c r="T362" t="s">
        <v>106</v>
      </c>
      <c r="U362" t="s">
        <v>79</v>
      </c>
      <c r="V362" t="s">
        <v>79</v>
      </c>
      <c r="W362" t="s">
        <v>79</v>
      </c>
      <c r="X362" t="s">
        <v>79</v>
      </c>
      <c r="Y362" t="s">
        <v>2189</v>
      </c>
      <c r="Z362" t="s">
        <v>172</v>
      </c>
      <c r="AA362" t="s">
        <v>79</v>
      </c>
      <c r="AB362">
        <v>1</v>
      </c>
      <c r="AC362" t="s">
        <v>36</v>
      </c>
    </row>
    <row r="363" spans="1:29" x14ac:dyDescent="0.25">
      <c r="A363" t="s">
        <v>2190</v>
      </c>
      <c r="B363" t="s">
        <v>2191</v>
      </c>
      <c r="C363" t="s">
        <v>2192</v>
      </c>
      <c r="D363">
        <v>2014</v>
      </c>
      <c r="E363">
        <v>50</v>
      </c>
      <c r="F363" t="s">
        <v>2193</v>
      </c>
      <c r="G363" t="s">
        <v>126</v>
      </c>
      <c r="H363" t="s">
        <v>36</v>
      </c>
      <c r="I363" t="s">
        <v>2194</v>
      </c>
      <c r="J363" t="s">
        <v>2191</v>
      </c>
      <c r="K363" t="s">
        <v>2195</v>
      </c>
      <c r="L363">
        <v>35</v>
      </c>
      <c r="M363">
        <v>5</v>
      </c>
      <c r="N363" t="s">
        <v>2196</v>
      </c>
      <c r="O363" t="s">
        <v>33</v>
      </c>
      <c r="P363" t="s">
        <v>33</v>
      </c>
      <c r="Q363" t="s">
        <v>170</v>
      </c>
      <c r="R363" t="s">
        <v>104</v>
      </c>
      <c r="S363" t="s">
        <v>270</v>
      </c>
      <c r="T363" t="s">
        <v>106</v>
      </c>
      <c r="U363" t="s">
        <v>79</v>
      </c>
      <c r="V363" t="s">
        <v>81</v>
      </c>
      <c r="W363" t="s">
        <v>79</v>
      </c>
      <c r="X363" t="s">
        <v>79</v>
      </c>
      <c r="Y363" t="s">
        <v>2197</v>
      </c>
      <c r="Z363" t="s">
        <v>440</v>
      </c>
      <c r="AA363" t="s">
        <v>79</v>
      </c>
      <c r="AB363">
        <v>1</v>
      </c>
      <c r="AC363" t="s">
        <v>36</v>
      </c>
    </row>
    <row r="364" spans="1:29" x14ac:dyDescent="0.25">
      <c r="A364" t="s">
        <v>2198</v>
      </c>
      <c r="B364" t="s">
        <v>2199</v>
      </c>
      <c r="C364" t="s">
        <v>2200</v>
      </c>
      <c r="D364">
        <v>2013</v>
      </c>
      <c r="E364">
        <v>69</v>
      </c>
      <c r="F364" t="s">
        <v>2201</v>
      </c>
      <c r="G364" t="s">
        <v>126</v>
      </c>
      <c r="H364" t="s">
        <v>36</v>
      </c>
      <c r="I364" t="s">
        <v>2202</v>
      </c>
      <c r="J364" t="s">
        <v>2199</v>
      </c>
      <c r="K364" t="s">
        <v>2203</v>
      </c>
      <c r="L364">
        <v>48</v>
      </c>
      <c r="M364">
        <v>6</v>
      </c>
      <c r="N364" t="s">
        <v>2204</v>
      </c>
      <c r="O364" t="s">
        <v>33</v>
      </c>
      <c r="P364" t="s">
        <v>33</v>
      </c>
      <c r="Q364" t="s">
        <v>170</v>
      </c>
      <c r="R364" t="s">
        <v>33</v>
      </c>
      <c r="S364" t="s">
        <v>79</v>
      </c>
      <c r="T364" t="s">
        <v>79</v>
      </c>
      <c r="U364" t="s">
        <v>79</v>
      </c>
      <c r="V364" t="s">
        <v>79</v>
      </c>
      <c r="W364" t="s">
        <v>79</v>
      </c>
      <c r="X364" t="s">
        <v>79</v>
      </c>
      <c r="Y364" t="s">
        <v>79</v>
      </c>
      <c r="Z364" t="s">
        <v>80</v>
      </c>
      <c r="AA364" t="s">
        <v>81</v>
      </c>
      <c r="AB364">
        <v>1</v>
      </c>
      <c r="AC364" t="s">
        <v>41</v>
      </c>
    </row>
    <row r="365" spans="1:29" x14ac:dyDescent="0.25">
      <c r="A365" t="s">
        <v>2205</v>
      </c>
      <c r="B365" t="s">
        <v>2206</v>
      </c>
      <c r="C365" t="s">
        <v>2207</v>
      </c>
      <c r="D365">
        <v>2012</v>
      </c>
      <c r="E365">
        <v>90</v>
      </c>
      <c r="F365" t="s">
        <v>2208</v>
      </c>
      <c r="G365" t="s">
        <v>126</v>
      </c>
      <c r="H365" t="s">
        <v>36</v>
      </c>
      <c r="I365" t="s">
        <v>2209</v>
      </c>
      <c r="J365" t="s">
        <v>2206</v>
      </c>
      <c r="K365" t="s">
        <v>2210</v>
      </c>
      <c r="L365">
        <v>70</v>
      </c>
      <c r="M365">
        <v>7.7777777779999999</v>
      </c>
      <c r="N365" t="s">
        <v>2211</v>
      </c>
      <c r="O365" t="s">
        <v>33</v>
      </c>
      <c r="P365" t="s">
        <v>33</v>
      </c>
      <c r="Q365" t="s">
        <v>170</v>
      </c>
      <c r="R365" t="s">
        <v>33</v>
      </c>
      <c r="S365" t="s">
        <v>309</v>
      </c>
      <c r="T365" t="s">
        <v>106</v>
      </c>
      <c r="U365" t="s">
        <v>79</v>
      </c>
      <c r="V365" t="s">
        <v>79</v>
      </c>
      <c r="W365" t="s">
        <v>79</v>
      </c>
      <c r="X365" t="s">
        <v>79</v>
      </c>
      <c r="Y365" t="s">
        <v>2212</v>
      </c>
      <c r="Z365" t="s">
        <v>191</v>
      </c>
      <c r="AA365" t="s">
        <v>79</v>
      </c>
      <c r="AB365">
        <v>1</v>
      </c>
      <c r="AC365" t="s">
        <v>36</v>
      </c>
    </row>
    <row r="366" spans="1:29" x14ac:dyDescent="0.25">
      <c r="A366" t="s">
        <v>2213</v>
      </c>
      <c r="B366" t="s">
        <v>2214</v>
      </c>
      <c r="C366" t="s">
        <v>2215</v>
      </c>
      <c r="D366">
        <v>2012</v>
      </c>
      <c r="E366">
        <v>65</v>
      </c>
      <c r="F366" t="s">
        <v>2216</v>
      </c>
      <c r="G366" t="s">
        <v>126</v>
      </c>
      <c r="H366" t="s">
        <v>41</v>
      </c>
      <c r="I366" t="s">
        <v>2217</v>
      </c>
      <c r="J366" t="s">
        <v>2214</v>
      </c>
      <c r="K366" t="s">
        <v>2218</v>
      </c>
      <c r="L366">
        <v>62</v>
      </c>
      <c r="M366">
        <v>6.8888888890000004</v>
      </c>
      <c r="N366" t="s">
        <v>34</v>
      </c>
      <c r="O366" t="s">
        <v>33</v>
      </c>
      <c r="P366" t="s">
        <v>33</v>
      </c>
      <c r="Q366" t="s">
        <v>33</v>
      </c>
      <c r="R366" t="s">
        <v>33</v>
      </c>
      <c r="S366" t="s">
        <v>33</v>
      </c>
      <c r="T366" t="s">
        <v>33</v>
      </c>
      <c r="U366" t="s">
        <v>33</v>
      </c>
      <c r="V366" t="s">
        <v>33</v>
      </c>
      <c r="W366" t="s">
        <v>33</v>
      </c>
      <c r="X366" t="s">
        <v>33</v>
      </c>
      <c r="Y366" t="s">
        <v>33</v>
      </c>
      <c r="Z366" t="s">
        <v>33</v>
      </c>
      <c r="AA366" t="s">
        <v>33</v>
      </c>
      <c r="AB366">
        <v>0</v>
      </c>
      <c r="AC366" t="s">
        <v>41</v>
      </c>
    </row>
    <row r="367" spans="1:29" x14ac:dyDescent="0.25">
      <c r="A367" t="s">
        <v>2219</v>
      </c>
      <c r="B367" t="s">
        <v>2220</v>
      </c>
      <c r="C367" t="s">
        <v>2221</v>
      </c>
      <c r="D367">
        <v>2011</v>
      </c>
      <c r="E367">
        <v>149</v>
      </c>
      <c r="F367" t="s">
        <v>2222</v>
      </c>
      <c r="G367" t="s">
        <v>126</v>
      </c>
      <c r="H367" t="s">
        <v>36</v>
      </c>
      <c r="I367" t="s">
        <v>2223</v>
      </c>
      <c r="J367" t="s">
        <v>2220</v>
      </c>
      <c r="K367" t="s">
        <v>2224</v>
      </c>
      <c r="L367">
        <v>117</v>
      </c>
      <c r="M367">
        <v>11.7</v>
      </c>
      <c r="N367" t="s">
        <v>2225</v>
      </c>
      <c r="O367" t="s">
        <v>33</v>
      </c>
      <c r="P367" t="s">
        <v>33</v>
      </c>
      <c r="Q367" t="s">
        <v>170</v>
      </c>
      <c r="R367" t="s">
        <v>2226</v>
      </c>
      <c r="S367" t="s">
        <v>2227</v>
      </c>
      <c r="T367" t="s">
        <v>79</v>
      </c>
      <c r="U367" t="s">
        <v>79</v>
      </c>
      <c r="V367" t="s">
        <v>81</v>
      </c>
      <c r="W367" t="s">
        <v>79</v>
      </c>
      <c r="X367" t="s">
        <v>79</v>
      </c>
      <c r="Y367">
        <v>2000</v>
      </c>
      <c r="Z367" t="s">
        <v>1538</v>
      </c>
      <c r="AA367" t="s">
        <v>79</v>
      </c>
      <c r="AB367">
        <v>1</v>
      </c>
      <c r="AC367" t="s">
        <v>41</v>
      </c>
    </row>
    <row r="368" spans="1:29" x14ac:dyDescent="0.25">
      <c r="A368" t="s">
        <v>2228</v>
      </c>
      <c r="B368" t="s">
        <v>2229</v>
      </c>
      <c r="C368" t="s">
        <v>2230</v>
      </c>
      <c r="D368">
        <v>2010</v>
      </c>
      <c r="E368">
        <v>101</v>
      </c>
      <c r="F368" t="s">
        <v>2231</v>
      </c>
      <c r="G368" t="s">
        <v>126</v>
      </c>
      <c r="H368" t="s">
        <v>41</v>
      </c>
      <c r="I368" t="s">
        <v>2232</v>
      </c>
      <c r="J368" t="s">
        <v>2229</v>
      </c>
      <c r="K368" t="s">
        <v>2233</v>
      </c>
      <c r="L368">
        <v>87</v>
      </c>
      <c r="M368">
        <v>7.9090909089999997</v>
      </c>
      <c r="N368" t="s">
        <v>34</v>
      </c>
      <c r="O368" t="s">
        <v>33</v>
      </c>
      <c r="P368" t="s">
        <v>33</v>
      </c>
      <c r="Q368" t="s">
        <v>33</v>
      </c>
      <c r="R368" t="s">
        <v>33</v>
      </c>
      <c r="S368" t="s">
        <v>33</v>
      </c>
      <c r="T368" t="s">
        <v>33</v>
      </c>
      <c r="U368" t="s">
        <v>33</v>
      </c>
      <c r="V368" t="s">
        <v>33</v>
      </c>
      <c r="W368" t="s">
        <v>33</v>
      </c>
      <c r="X368" t="s">
        <v>33</v>
      </c>
      <c r="Y368" t="s">
        <v>33</v>
      </c>
      <c r="Z368" t="s">
        <v>33</v>
      </c>
      <c r="AA368" t="s">
        <v>33</v>
      </c>
      <c r="AB368">
        <v>0</v>
      </c>
      <c r="AC368" t="s">
        <v>36</v>
      </c>
    </row>
    <row r="369" spans="1:29" x14ac:dyDescent="0.25">
      <c r="A369" t="s">
        <v>2234</v>
      </c>
      <c r="B369" t="s">
        <v>2235</v>
      </c>
      <c r="C369" t="s">
        <v>2236</v>
      </c>
      <c r="D369">
        <v>2010</v>
      </c>
      <c r="E369">
        <v>172</v>
      </c>
      <c r="F369" t="s">
        <v>2237</v>
      </c>
      <c r="G369" t="s">
        <v>126</v>
      </c>
      <c r="H369" t="s">
        <v>41</v>
      </c>
      <c r="I369" t="s">
        <v>2238</v>
      </c>
      <c r="J369" t="s">
        <v>2235</v>
      </c>
      <c r="K369" t="s">
        <v>2239</v>
      </c>
      <c r="L369">
        <v>141</v>
      </c>
      <c r="M369">
        <v>12.81818182</v>
      </c>
      <c r="N369" t="s">
        <v>34</v>
      </c>
      <c r="O369" t="s">
        <v>33</v>
      </c>
      <c r="P369" t="s">
        <v>33</v>
      </c>
      <c r="Q369" t="s">
        <v>33</v>
      </c>
      <c r="R369" t="s">
        <v>33</v>
      </c>
      <c r="S369" t="s">
        <v>33</v>
      </c>
      <c r="T369" t="s">
        <v>33</v>
      </c>
      <c r="U369" t="s">
        <v>33</v>
      </c>
      <c r="V369" t="s">
        <v>33</v>
      </c>
      <c r="W369" t="s">
        <v>33</v>
      </c>
      <c r="X369" t="s">
        <v>33</v>
      </c>
      <c r="Y369" t="s">
        <v>33</v>
      </c>
      <c r="Z369" t="s">
        <v>33</v>
      </c>
      <c r="AA369" t="s">
        <v>33</v>
      </c>
      <c r="AB369">
        <v>0</v>
      </c>
      <c r="AC369" t="s">
        <v>41</v>
      </c>
    </row>
    <row r="370" spans="1:29" x14ac:dyDescent="0.25">
      <c r="A370" t="s">
        <v>2240</v>
      </c>
      <c r="B370" t="s">
        <v>2241</v>
      </c>
      <c r="C370" t="s">
        <v>2242</v>
      </c>
      <c r="D370">
        <v>2010</v>
      </c>
      <c r="E370">
        <v>76</v>
      </c>
      <c r="F370" t="s">
        <v>2243</v>
      </c>
      <c r="G370" t="s">
        <v>126</v>
      </c>
      <c r="H370" t="s">
        <v>41</v>
      </c>
      <c r="I370" t="s">
        <v>2244</v>
      </c>
      <c r="J370" t="s">
        <v>2241</v>
      </c>
      <c r="K370" t="s">
        <v>2245</v>
      </c>
      <c r="L370">
        <v>62</v>
      </c>
      <c r="M370">
        <v>5.6363636359999996</v>
      </c>
      <c r="N370" t="s">
        <v>34</v>
      </c>
      <c r="O370" t="s">
        <v>33</v>
      </c>
      <c r="P370" t="s">
        <v>33</v>
      </c>
      <c r="Q370" t="s">
        <v>33</v>
      </c>
      <c r="R370" t="s">
        <v>33</v>
      </c>
      <c r="S370" t="s">
        <v>33</v>
      </c>
      <c r="T370" t="s">
        <v>33</v>
      </c>
      <c r="U370" t="s">
        <v>33</v>
      </c>
      <c r="V370" t="s">
        <v>33</v>
      </c>
      <c r="W370" t="s">
        <v>33</v>
      </c>
      <c r="X370" t="s">
        <v>33</v>
      </c>
      <c r="Y370" t="s">
        <v>33</v>
      </c>
      <c r="Z370" t="s">
        <v>33</v>
      </c>
      <c r="AA370" t="s">
        <v>33</v>
      </c>
      <c r="AB370">
        <v>0</v>
      </c>
      <c r="AC370" t="s">
        <v>41</v>
      </c>
    </row>
    <row r="371" spans="1:29" x14ac:dyDescent="0.25">
      <c r="A371" t="s">
        <v>2246</v>
      </c>
      <c r="B371" t="s">
        <v>2247</v>
      </c>
      <c r="C371" t="s">
        <v>2248</v>
      </c>
      <c r="D371">
        <v>2010</v>
      </c>
      <c r="E371">
        <v>395</v>
      </c>
      <c r="F371" t="s">
        <v>2249</v>
      </c>
      <c r="G371" t="s">
        <v>126</v>
      </c>
      <c r="H371" t="s">
        <v>41</v>
      </c>
      <c r="I371" t="s">
        <v>2250</v>
      </c>
      <c r="J371" t="s">
        <v>2247</v>
      </c>
      <c r="K371" t="s">
        <v>2251</v>
      </c>
      <c r="L371">
        <v>289</v>
      </c>
      <c r="M371">
        <v>26.272727270000001</v>
      </c>
      <c r="N371" t="s">
        <v>2252</v>
      </c>
      <c r="O371" t="s">
        <v>2253</v>
      </c>
      <c r="P371" t="s">
        <v>33</v>
      </c>
      <c r="Q371" t="s">
        <v>170</v>
      </c>
      <c r="R371" t="s">
        <v>33</v>
      </c>
      <c r="S371" t="s">
        <v>79</v>
      </c>
      <c r="T371" t="s">
        <v>79</v>
      </c>
      <c r="U371" t="s">
        <v>79</v>
      </c>
      <c r="V371" t="s">
        <v>79</v>
      </c>
      <c r="W371" t="s">
        <v>79</v>
      </c>
      <c r="X371" t="s">
        <v>79</v>
      </c>
      <c r="Y371" t="s">
        <v>79</v>
      </c>
      <c r="Z371" t="s">
        <v>33</v>
      </c>
      <c r="AA371" t="s">
        <v>81</v>
      </c>
      <c r="AB371">
        <v>1</v>
      </c>
      <c r="AC371" t="s">
        <v>41</v>
      </c>
    </row>
    <row r="372" spans="1:29" x14ac:dyDescent="0.25">
      <c r="A372" t="s">
        <v>2254</v>
      </c>
      <c r="B372" t="s">
        <v>2255</v>
      </c>
      <c r="C372" t="s">
        <v>2256</v>
      </c>
      <c r="D372">
        <v>2009</v>
      </c>
      <c r="E372">
        <v>374</v>
      </c>
      <c r="F372" t="s">
        <v>2257</v>
      </c>
      <c r="G372" t="s">
        <v>126</v>
      </c>
      <c r="H372" t="s">
        <v>41</v>
      </c>
      <c r="I372" t="s">
        <v>2258</v>
      </c>
      <c r="J372" t="s">
        <v>2255</v>
      </c>
      <c r="K372" t="s">
        <v>2259</v>
      </c>
      <c r="L372">
        <v>284</v>
      </c>
      <c r="M372">
        <v>23.666666670000001</v>
      </c>
      <c r="N372" t="s">
        <v>2260</v>
      </c>
      <c r="O372" t="s">
        <v>33</v>
      </c>
      <c r="P372" t="s">
        <v>2261</v>
      </c>
      <c r="Q372" t="s">
        <v>170</v>
      </c>
      <c r="R372" t="s">
        <v>104</v>
      </c>
      <c r="S372" t="s">
        <v>270</v>
      </c>
      <c r="T372" t="s">
        <v>420</v>
      </c>
      <c r="U372" t="s">
        <v>79</v>
      </c>
      <c r="V372" t="s">
        <v>81</v>
      </c>
      <c r="W372" t="s">
        <v>79</v>
      </c>
      <c r="X372" t="s">
        <v>79</v>
      </c>
      <c r="Y372" t="s">
        <v>2262</v>
      </c>
      <c r="Z372" t="s">
        <v>440</v>
      </c>
      <c r="AA372" t="s">
        <v>79</v>
      </c>
      <c r="AB372">
        <v>1</v>
      </c>
      <c r="AC372" t="s">
        <v>41</v>
      </c>
    </row>
    <row r="373" spans="1:29" x14ac:dyDescent="0.25">
      <c r="A373" t="s">
        <v>2263</v>
      </c>
      <c r="B373" t="s">
        <v>2264</v>
      </c>
      <c r="C373" t="s">
        <v>2265</v>
      </c>
      <c r="D373">
        <v>2009</v>
      </c>
      <c r="E373">
        <v>101</v>
      </c>
      <c r="F373" t="s">
        <v>2266</v>
      </c>
      <c r="G373" t="s">
        <v>126</v>
      </c>
      <c r="H373" t="s">
        <v>36</v>
      </c>
      <c r="I373" t="s">
        <v>2267</v>
      </c>
      <c r="J373" t="s">
        <v>2264</v>
      </c>
      <c r="K373" t="s">
        <v>2268</v>
      </c>
      <c r="L373">
        <v>88</v>
      </c>
      <c r="M373">
        <v>7.3333333329999997</v>
      </c>
      <c r="N373" t="s">
        <v>2269</v>
      </c>
      <c r="O373" t="s">
        <v>33</v>
      </c>
      <c r="P373" t="s">
        <v>33</v>
      </c>
      <c r="Q373" t="s">
        <v>170</v>
      </c>
      <c r="R373" t="s">
        <v>104</v>
      </c>
      <c r="S373" t="s">
        <v>79</v>
      </c>
      <c r="T373" t="s">
        <v>348</v>
      </c>
      <c r="U373" t="s">
        <v>79</v>
      </c>
      <c r="V373" t="s">
        <v>79</v>
      </c>
      <c r="W373" t="s">
        <v>79</v>
      </c>
      <c r="X373" t="s">
        <v>79</v>
      </c>
      <c r="Y373" t="s">
        <v>79</v>
      </c>
      <c r="Z373" t="s">
        <v>80</v>
      </c>
      <c r="AA373" t="s">
        <v>81</v>
      </c>
      <c r="AB373">
        <v>1</v>
      </c>
      <c r="AC373" t="s">
        <v>36</v>
      </c>
    </row>
    <row r="374" spans="1:29" x14ac:dyDescent="0.25">
      <c r="A374" t="s">
        <v>2270</v>
      </c>
      <c r="B374" t="s">
        <v>2271</v>
      </c>
      <c r="C374" t="s">
        <v>2272</v>
      </c>
      <c r="D374">
        <v>2006</v>
      </c>
      <c r="E374">
        <v>133</v>
      </c>
      <c r="F374" t="s">
        <v>2273</v>
      </c>
      <c r="G374" t="s">
        <v>126</v>
      </c>
      <c r="H374" t="s">
        <v>36</v>
      </c>
      <c r="I374" t="s">
        <v>2274</v>
      </c>
      <c r="J374" t="s">
        <v>2271</v>
      </c>
      <c r="K374" t="s">
        <v>2275</v>
      </c>
      <c r="L374">
        <v>118</v>
      </c>
      <c r="M374">
        <v>7.8666666669999996</v>
      </c>
      <c r="N374" t="s">
        <v>34</v>
      </c>
      <c r="O374" t="s">
        <v>33</v>
      </c>
      <c r="P374" t="s">
        <v>33</v>
      </c>
      <c r="Q374" t="s">
        <v>33</v>
      </c>
      <c r="R374" t="s">
        <v>33</v>
      </c>
      <c r="S374" t="s">
        <v>33</v>
      </c>
      <c r="T374" t="s">
        <v>33</v>
      </c>
      <c r="U374" t="s">
        <v>33</v>
      </c>
      <c r="V374" t="s">
        <v>33</v>
      </c>
      <c r="W374" t="s">
        <v>33</v>
      </c>
      <c r="X374" t="s">
        <v>33</v>
      </c>
      <c r="Y374" t="s">
        <v>33</v>
      </c>
      <c r="Z374" t="s">
        <v>33</v>
      </c>
      <c r="AA374" t="s">
        <v>33</v>
      </c>
      <c r="AB374">
        <v>0</v>
      </c>
      <c r="AC374" t="s">
        <v>36</v>
      </c>
    </row>
    <row r="375" spans="1:29" x14ac:dyDescent="0.25">
      <c r="A375" t="s">
        <v>2276</v>
      </c>
      <c r="B375" t="s">
        <v>2277</v>
      </c>
      <c r="C375" t="s">
        <v>2278</v>
      </c>
      <c r="D375">
        <v>2003</v>
      </c>
      <c r="E375">
        <v>149</v>
      </c>
      <c r="F375" t="s">
        <v>2279</v>
      </c>
      <c r="G375" t="s">
        <v>126</v>
      </c>
      <c r="H375" t="s">
        <v>41</v>
      </c>
      <c r="I375" t="s">
        <v>2280</v>
      </c>
      <c r="J375" t="s">
        <v>2277</v>
      </c>
      <c r="K375" t="s">
        <v>2276</v>
      </c>
      <c r="L375">
        <v>127</v>
      </c>
      <c r="M375">
        <v>7.0555555559999998</v>
      </c>
      <c r="N375" t="s">
        <v>34</v>
      </c>
      <c r="O375" t="s">
        <v>33</v>
      </c>
      <c r="P375" t="s">
        <v>33</v>
      </c>
      <c r="Q375" t="s">
        <v>33</v>
      </c>
      <c r="R375" t="s">
        <v>33</v>
      </c>
      <c r="S375" t="s">
        <v>33</v>
      </c>
      <c r="T375" t="s">
        <v>33</v>
      </c>
      <c r="U375" t="s">
        <v>33</v>
      </c>
      <c r="V375" t="s">
        <v>33</v>
      </c>
      <c r="W375" t="s">
        <v>33</v>
      </c>
      <c r="X375" t="s">
        <v>33</v>
      </c>
      <c r="Y375" t="s">
        <v>33</v>
      </c>
      <c r="Z375" t="s">
        <v>33</v>
      </c>
      <c r="AA375" t="s">
        <v>33</v>
      </c>
      <c r="AB375">
        <v>0</v>
      </c>
      <c r="AC375" t="s">
        <v>41</v>
      </c>
    </row>
    <row r="376" spans="1:29" x14ac:dyDescent="0.25">
      <c r="A376" t="s">
        <v>2281</v>
      </c>
      <c r="B376" t="s">
        <v>2282</v>
      </c>
      <c r="C376" t="s">
        <v>2283</v>
      </c>
      <c r="D376">
        <v>2001</v>
      </c>
      <c r="E376">
        <v>460</v>
      </c>
      <c r="F376" t="s">
        <v>2284</v>
      </c>
      <c r="G376" t="s">
        <v>126</v>
      </c>
      <c r="H376" t="s">
        <v>41</v>
      </c>
      <c r="I376" t="s">
        <v>2285</v>
      </c>
      <c r="J376" t="s">
        <v>2282</v>
      </c>
      <c r="K376" t="s">
        <v>2281</v>
      </c>
      <c r="L376">
        <v>406</v>
      </c>
      <c r="M376">
        <v>20.3</v>
      </c>
      <c r="N376" t="s">
        <v>2286</v>
      </c>
      <c r="O376" t="s">
        <v>33</v>
      </c>
      <c r="P376" t="s">
        <v>33</v>
      </c>
      <c r="Q376" t="s">
        <v>170</v>
      </c>
      <c r="R376" t="s">
        <v>33</v>
      </c>
      <c r="S376" t="s">
        <v>79</v>
      </c>
      <c r="T376" t="s">
        <v>79</v>
      </c>
      <c r="U376" t="s">
        <v>79</v>
      </c>
      <c r="V376" t="s">
        <v>79</v>
      </c>
      <c r="W376" t="s">
        <v>79</v>
      </c>
      <c r="X376" t="s">
        <v>79</v>
      </c>
      <c r="Y376" t="s">
        <v>79</v>
      </c>
      <c r="Z376" t="s">
        <v>33</v>
      </c>
      <c r="AA376" t="s">
        <v>81</v>
      </c>
      <c r="AB376">
        <v>1</v>
      </c>
      <c r="AC376" t="s">
        <v>41</v>
      </c>
    </row>
    <row r="377" spans="1:29" x14ac:dyDescent="0.25">
      <c r="A377" t="s">
        <v>2287</v>
      </c>
      <c r="B377" t="s">
        <v>2288</v>
      </c>
      <c r="C377" t="s">
        <v>2289</v>
      </c>
      <c r="D377">
        <v>2022</v>
      </c>
      <c r="E377">
        <v>7</v>
      </c>
      <c r="F377" t="s">
        <v>2290</v>
      </c>
      <c r="G377" t="s">
        <v>33</v>
      </c>
      <c r="H377" t="s">
        <v>33</v>
      </c>
      <c r="I377" t="s">
        <v>33</v>
      </c>
      <c r="J377" t="s">
        <v>33</v>
      </c>
      <c r="K377" t="s">
        <v>33</v>
      </c>
      <c r="L377" t="s">
        <v>33</v>
      </c>
      <c r="M377" t="s">
        <v>33</v>
      </c>
      <c r="N377" t="s">
        <v>2291</v>
      </c>
      <c r="P377" t="s">
        <v>33</v>
      </c>
      <c r="Q377" t="s">
        <v>2292</v>
      </c>
      <c r="R377" t="s">
        <v>2293</v>
      </c>
      <c r="S377" t="s">
        <v>33</v>
      </c>
      <c r="T377" t="s">
        <v>79</v>
      </c>
      <c r="U377" t="s">
        <v>81</v>
      </c>
      <c r="V377" t="s">
        <v>79</v>
      </c>
      <c r="W377" t="s">
        <v>79</v>
      </c>
      <c r="X377" t="s">
        <v>79</v>
      </c>
      <c r="Y377" t="s">
        <v>2294</v>
      </c>
      <c r="Z377" t="s">
        <v>1915</v>
      </c>
      <c r="AA377" t="s">
        <v>79</v>
      </c>
      <c r="AB377" t="s">
        <v>33</v>
      </c>
      <c r="AC377" t="s">
        <v>36</v>
      </c>
    </row>
    <row r="378" spans="1:29" x14ac:dyDescent="0.25">
      <c r="A378" t="s">
        <v>2295</v>
      </c>
      <c r="B378" t="s">
        <v>2296</v>
      </c>
      <c r="C378" t="s">
        <v>2297</v>
      </c>
      <c r="D378">
        <v>2022</v>
      </c>
      <c r="E378">
        <v>7</v>
      </c>
      <c r="F378" t="s">
        <v>2298</v>
      </c>
      <c r="G378" t="s">
        <v>33</v>
      </c>
      <c r="H378" t="s">
        <v>33</v>
      </c>
      <c r="I378" t="s">
        <v>33</v>
      </c>
      <c r="J378" t="s">
        <v>33</v>
      </c>
      <c r="K378" t="s">
        <v>33</v>
      </c>
      <c r="L378" t="s">
        <v>33</v>
      </c>
      <c r="M378" t="s">
        <v>33</v>
      </c>
      <c r="N378" t="s">
        <v>34</v>
      </c>
      <c r="O378" t="s">
        <v>2299</v>
      </c>
      <c r="P378" t="s">
        <v>33</v>
      </c>
      <c r="Q378" t="s">
        <v>33</v>
      </c>
      <c r="R378" t="s">
        <v>33</v>
      </c>
      <c r="S378" t="s">
        <v>33</v>
      </c>
      <c r="T378" t="s">
        <v>33</v>
      </c>
      <c r="U378" t="s">
        <v>33</v>
      </c>
      <c r="V378" t="s">
        <v>33</v>
      </c>
      <c r="W378" t="s">
        <v>33</v>
      </c>
      <c r="X378" t="s">
        <v>33</v>
      </c>
      <c r="Y378" t="s">
        <v>33</v>
      </c>
      <c r="Z378" t="s">
        <v>33</v>
      </c>
      <c r="AA378" t="s">
        <v>33</v>
      </c>
      <c r="AB378" t="s">
        <v>33</v>
      </c>
      <c r="AC378" t="s">
        <v>36</v>
      </c>
    </row>
    <row r="379" spans="1:29" x14ac:dyDescent="0.25">
      <c r="A379" t="s">
        <v>2300</v>
      </c>
      <c r="B379" t="s">
        <v>2301</v>
      </c>
      <c r="C379" t="s">
        <v>2302</v>
      </c>
      <c r="D379">
        <v>2021</v>
      </c>
      <c r="E379">
        <v>11</v>
      </c>
      <c r="F379" t="s">
        <v>2303</v>
      </c>
      <c r="G379" t="s">
        <v>33</v>
      </c>
      <c r="H379" t="s">
        <v>33</v>
      </c>
      <c r="I379" t="s">
        <v>33</v>
      </c>
      <c r="J379" t="s">
        <v>33</v>
      </c>
      <c r="K379" t="s">
        <v>33</v>
      </c>
      <c r="L379" t="s">
        <v>33</v>
      </c>
      <c r="M379" t="s">
        <v>33</v>
      </c>
      <c r="N379" t="s">
        <v>34</v>
      </c>
      <c r="O379" t="s">
        <v>2304</v>
      </c>
      <c r="P379" t="s">
        <v>33</v>
      </c>
      <c r="Q379" t="s">
        <v>33</v>
      </c>
      <c r="R379" t="s">
        <v>33</v>
      </c>
      <c r="S379" t="s">
        <v>33</v>
      </c>
      <c r="T379" t="s">
        <v>33</v>
      </c>
      <c r="U379" t="s">
        <v>33</v>
      </c>
      <c r="V379" t="s">
        <v>33</v>
      </c>
      <c r="W379" t="s">
        <v>33</v>
      </c>
      <c r="X379" t="s">
        <v>33</v>
      </c>
      <c r="Y379" t="s">
        <v>33</v>
      </c>
      <c r="Z379" t="s">
        <v>33</v>
      </c>
      <c r="AA379" t="s">
        <v>33</v>
      </c>
      <c r="AB379" t="s">
        <v>33</v>
      </c>
      <c r="AC379" t="s">
        <v>36</v>
      </c>
    </row>
    <row r="380" spans="1:29" x14ac:dyDescent="0.25">
      <c r="A380" t="s">
        <v>2305</v>
      </c>
      <c r="B380" t="s">
        <v>2306</v>
      </c>
      <c r="C380" t="s">
        <v>2307</v>
      </c>
      <c r="D380">
        <v>2022</v>
      </c>
      <c r="E380">
        <v>8</v>
      </c>
      <c r="F380" t="s">
        <v>2308</v>
      </c>
      <c r="G380" t="s">
        <v>33</v>
      </c>
      <c r="H380" t="s">
        <v>33</v>
      </c>
      <c r="I380" t="s">
        <v>33</v>
      </c>
      <c r="J380" t="s">
        <v>33</v>
      </c>
      <c r="K380" t="s">
        <v>33</v>
      </c>
      <c r="L380" t="s">
        <v>33</v>
      </c>
      <c r="M380" t="s">
        <v>33</v>
      </c>
      <c r="N380" t="s">
        <v>2309</v>
      </c>
      <c r="P380" t="s">
        <v>33</v>
      </c>
      <c r="Q380" t="s">
        <v>346</v>
      </c>
      <c r="R380" t="s">
        <v>33</v>
      </c>
      <c r="S380" t="s">
        <v>1992</v>
      </c>
      <c r="T380" t="s">
        <v>348</v>
      </c>
      <c r="U380" t="s">
        <v>81</v>
      </c>
      <c r="V380" t="s">
        <v>33</v>
      </c>
      <c r="W380" t="s">
        <v>33</v>
      </c>
      <c r="X380" t="s">
        <v>81</v>
      </c>
      <c r="Y380" t="s">
        <v>33</v>
      </c>
      <c r="Z380" t="s">
        <v>1915</v>
      </c>
      <c r="AA380" t="s">
        <v>33</v>
      </c>
      <c r="AB380" t="s">
        <v>33</v>
      </c>
      <c r="AC380" t="s">
        <v>36</v>
      </c>
    </row>
    <row r="381" spans="1:29" x14ac:dyDescent="0.25">
      <c r="A381" t="s">
        <v>2310</v>
      </c>
      <c r="B381" t="s">
        <v>2311</v>
      </c>
      <c r="C381" t="s">
        <v>2312</v>
      </c>
      <c r="D381">
        <v>2022</v>
      </c>
      <c r="E381">
        <v>5</v>
      </c>
      <c r="F381" t="s">
        <v>2313</v>
      </c>
      <c r="G381" t="s">
        <v>33</v>
      </c>
      <c r="H381" t="s">
        <v>33</v>
      </c>
      <c r="I381" t="s">
        <v>33</v>
      </c>
      <c r="J381" t="s">
        <v>33</v>
      </c>
      <c r="K381" t="s">
        <v>33</v>
      </c>
      <c r="L381" t="s">
        <v>33</v>
      </c>
      <c r="M381" t="s">
        <v>33</v>
      </c>
      <c r="N381" t="s">
        <v>34</v>
      </c>
      <c r="O381" t="s">
        <v>2314</v>
      </c>
      <c r="P381" t="s">
        <v>33</v>
      </c>
      <c r="Q381" t="s">
        <v>33</v>
      </c>
      <c r="R381" t="s">
        <v>33</v>
      </c>
      <c r="S381" t="s">
        <v>33</v>
      </c>
      <c r="T381" t="s">
        <v>33</v>
      </c>
      <c r="U381" t="s">
        <v>33</v>
      </c>
      <c r="V381" t="s">
        <v>33</v>
      </c>
      <c r="W381" t="s">
        <v>33</v>
      </c>
      <c r="X381" t="s">
        <v>33</v>
      </c>
      <c r="Y381" t="s">
        <v>33</v>
      </c>
      <c r="Z381" t="s">
        <v>33</v>
      </c>
      <c r="AA381" t="s">
        <v>33</v>
      </c>
      <c r="AB381" t="s">
        <v>33</v>
      </c>
      <c r="AC381" t="s">
        <v>36</v>
      </c>
    </row>
    <row r="382" spans="1:29" x14ac:dyDescent="0.25">
      <c r="A382" t="s">
        <v>2315</v>
      </c>
      <c r="B382" t="s">
        <v>2316</v>
      </c>
      <c r="C382" t="s">
        <v>2317</v>
      </c>
      <c r="D382">
        <v>2021</v>
      </c>
      <c r="E382">
        <v>9</v>
      </c>
      <c r="F382" t="s">
        <v>2318</v>
      </c>
      <c r="G382" t="s">
        <v>33</v>
      </c>
      <c r="H382" t="s">
        <v>33</v>
      </c>
      <c r="I382" t="s">
        <v>33</v>
      </c>
      <c r="J382" t="s">
        <v>33</v>
      </c>
      <c r="K382" t="s">
        <v>33</v>
      </c>
      <c r="L382" t="s">
        <v>33</v>
      </c>
      <c r="M382" t="s">
        <v>33</v>
      </c>
      <c r="N382" t="str">
        <f>VLOOKUP($C382,Sheet2!$C:$U,4,FALSE)</f>
        <v>N/A</v>
      </c>
      <c r="O382" t="str">
        <f>VLOOKUP($C382,Sheet2!$C:$U,5,FALSE)</f>
        <v>NA</v>
      </c>
      <c r="P382" t="str">
        <f>VLOOKUP($C382,Sheet2!$C:$U,6,FALSE)</f>
        <v>NA</v>
      </c>
      <c r="Q382" t="str">
        <f>VLOOKUP($C382,Sheet2!$C:$U,7,FALSE)</f>
        <v>NA</v>
      </c>
      <c r="R382" t="str">
        <f>VLOOKUP($C382,Sheet2!$C:$U,8,FALSE)</f>
        <v>NA</v>
      </c>
      <c r="S382" t="str">
        <f>VLOOKUP($C382,Sheet2!$C:$U,9,FALSE)</f>
        <v>NA</v>
      </c>
      <c r="T382" t="str">
        <f>VLOOKUP($C382,Sheet2!$C:$U,10,FALSE)</f>
        <v>NA</v>
      </c>
      <c r="U382" t="str">
        <f>VLOOKUP($C382,Sheet2!$C:$U,11,FALSE)</f>
        <v>NA</v>
      </c>
      <c r="V382" t="str">
        <f>VLOOKUP($C382,Sheet2!$C:$U,12,FALSE)</f>
        <v>NA</v>
      </c>
      <c r="W382" t="str">
        <f>VLOOKUP($C382,Sheet2!$C:$U,13,FALSE)</f>
        <v>NA</v>
      </c>
      <c r="X382" t="str">
        <f>VLOOKUP($C382,Sheet2!$C:$U,14,FALSE)</f>
        <v>NA</v>
      </c>
      <c r="Y382" t="str">
        <f>VLOOKUP($C382,Sheet2!$C:$U,15,FALSE)</f>
        <v>NA</v>
      </c>
      <c r="Z382" t="str">
        <f>VLOOKUP($C382,Sheet2!$C:$U,16,FALSE)</f>
        <v>NA</v>
      </c>
      <c r="AA382" t="str">
        <f>VLOOKUP($C382,Sheet2!$C:$U,17,FALSE)</f>
        <v>NA</v>
      </c>
      <c r="AB382" t="str">
        <f>VLOOKUP($C382,Sheet2!$C:$U,18,FALSE)</f>
        <v>NA</v>
      </c>
      <c r="AC382" t="s">
        <v>41</v>
      </c>
    </row>
    <row r="383" spans="1:29" x14ac:dyDescent="0.25">
      <c r="A383" t="s">
        <v>2319</v>
      </c>
      <c r="B383" t="s">
        <v>2320</v>
      </c>
      <c r="C383" t="s">
        <v>2321</v>
      </c>
      <c r="D383">
        <v>2021</v>
      </c>
      <c r="E383">
        <v>9</v>
      </c>
      <c r="F383" t="s">
        <v>2322</v>
      </c>
      <c r="G383" t="s">
        <v>33</v>
      </c>
      <c r="H383" t="s">
        <v>33</v>
      </c>
      <c r="I383" t="s">
        <v>33</v>
      </c>
      <c r="J383" t="s">
        <v>33</v>
      </c>
      <c r="K383" t="s">
        <v>33</v>
      </c>
      <c r="L383" t="s">
        <v>33</v>
      </c>
      <c r="M383" t="s">
        <v>33</v>
      </c>
      <c r="N383" t="str">
        <f>VLOOKUP($C383,Sheet2!$C:$U,4,FALSE)</f>
        <v>N/A</v>
      </c>
      <c r="O383" t="str">
        <f>VLOOKUP($C383,Sheet2!$C:$U,5,FALSE)</f>
        <v>NA</v>
      </c>
      <c r="P383" t="str">
        <f>VLOOKUP($C383,Sheet2!$C:$U,6,FALSE)</f>
        <v>NA</v>
      </c>
      <c r="Q383" t="str">
        <f>VLOOKUP($C383,Sheet2!$C:$U,7,FALSE)</f>
        <v>NA</v>
      </c>
      <c r="R383" t="str">
        <f>VLOOKUP($C383,Sheet2!$C:$U,8,FALSE)</f>
        <v>NA</v>
      </c>
      <c r="S383" t="str">
        <f>VLOOKUP($C383,Sheet2!$C:$U,9,FALSE)</f>
        <v>NA</v>
      </c>
      <c r="T383" t="str">
        <f>VLOOKUP($C383,Sheet2!$C:$U,10,FALSE)</f>
        <v>NA</v>
      </c>
      <c r="U383" t="str">
        <f>VLOOKUP($C383,Sheet2!$C:$U,11,FALSE)</f>
        <v>NA</v>
      </c>
      <c r="V383" t="str">
        <f>VLOOKUP($C383,Sheet2!$C:$U,12,FALSE)</f>
        <v>NA</v>
      </c>
      <c r="W383" t="str">
        <f>VLOOKUP($C383,Sheet2!$C:$U,13,FALSE)</f>
        <v>NA</v>
      </c>
      <c r="X383" t="str">
        <f>VLOOKUP($C383,Sheet2!$C:$U,14,FALSE)</f>
        <v>NA</v>
      </c>
      <c r="Y383" t="str">
        <f>VLOOKUP($C383,Sheet2!$C:$U,15,FALSE)</f>
        <v>NA</v>
      </c>
      <c r="Z383" t="str">
        <f>VLOOKUP($C383,Sheet2!$C:$U,16,FALSE)</f>
        <v>NA</v>
      </c>
      <c r="AA383" t="str">
        <f>VLOOKUP($C383,Sheet2!$C:$U,17,FALSE)</f>
        <v>NA</v>
      </c>
      <c r="AB383" t="str">
        <f>VLOOKUP($C383,Sheet2!$C:$U,18,FALSE)</f>
        <v>NA</v>
      </c>
      <c r="AC383" t="s">
        <v>41</v>
      </c>
    </row>
    <row r="384" spans="1:29" x14ac:dyDescent="0.25">
      <c r="A384" t="s">
        <v>2323</v>
      </c>
      <c r="B384" t="s">
        <v>2324</v>
      </c>
      <c r="C384" t="s">
        <v>2325</v>
      </c>
      <c r="D384">
        <v>2021</v>
      </c>
      <c r="E384">
        <v>11</v>
      </c>
      <c r="F384" t="s">
        <v>2326</v>
      </c>
      <c r="G384" t="s">
        <v>33</v>
      </c>
      <c r="H384" t="s">
        <v>33</v>
      </c>
      <c r="I384" t="s">
        <v>33</v>
      </c>
      <c r="J384" t="s">
        <v>33</v>
      </c>
      <c r="K384" t="s">
        <v>33</v>
      </c>
      <c r="L384" t="s">
        <v>33</v>
      </c>
      <c r="M384" t="s">
        <v>33</v>
      </c>
      <c r="N384" t="str">
        <f>VLOOKUP($C384,Sheet2!$C:$U,4,FALSE)</f>
        <v>Energy conservation of older adults</v>
      </c>
      <c r="O384" t="str">
        <f>VLOOKUP($C384,Sheet2!$C:$U,5,FALSE)</f>
        <v>Considering the increased aging population, and the effects of climate change, we examined the energy conservation measures of older adults in Japan, one of the fastest-aging countries in the world, to determine a balance between aging, and low-carbon societies. The results revealed that older households tend to possess older or larger houses, older housing equipment, and more home appliances. Further, older adults tend to remain in their houses for longer periods, and are less likely to alter their status quo.</v>
      </c>
      <c r="P384" t="str">
        <f>VLOOKUP($C384,Sheet2!$C:$U,6,FALSE)</f>
        <v>NA</v>
      </c>
      <c r="Q384" t="str">
        <f>VLOOKUP($C384,Sheet2!$C:$U,7,FALSE)</f>
        <v>None</v>
      </c>
      <c r="R384" t="s">
        <v>33</v>
      </c>
      <c r="S384" t="str">
        <f>VLOOKUP($C384,Sheet2!$C:$U,9,FALSE)</f>
        <v>adaptation</v>
      </c>
      <c r="T384" t="str">
        <f>VLOOKUP($C384,Sheet2!$C:$U,10,FALSE)</f>
        <v>Energy Use</v>
      </c>
      <c r="U384" t="str">
        <f>VLOOKUP($C384,Sheet2!$C:$U,11,FALSE)</f>
        <v>Yes</v>
      </c>
      <c r="V384" t="str">
        <f>VLOOKUP($C384,Sheet2!$C:$U,12,FALSE)</f>
        <v>Yes</v>
      </c>
      <c r="W384" t="s">
        <v>81</v>
      </c>
      <c r="X384" t="str">
        <f>VLOOKUP($C384,Sheet2!$C:$U,14,FALSE)</f>
        <v>No</v>
      </c>
      <c r="Y384" t="str">
        <f>VLOOKUP($C384,Sheet2!$C:$U,15,FALSE)</f>
        <v>Cross sectional 2016</v>
      </c>
      <c r="Z384" t="str">
        <f>VLOOKUP($C384,Sheet2!$C:$U,16,FALSE)</f>
        <v>Japan</v>
      </c>
      <c r="AA384" t="str">
        <f>VLOOKUP($C384,Sheet2!$C:$U,17,FALSE)</f>
        <v>No</v>
      </c>
      <c r="AB384" t="str">
        <f>VLOOKUP($C384,Sheet2!$C:$U,18,FALSE)</f>
        <v>NA</v>
      </c>
      <c r="AC384" t="s">
        <v>41</v>
      </c>
    </row>
    <row r="385" spans="1:29" x14ac:dyDescent="0.25">
      <c r="A385" t="s">
        <v>2327</v>
      </c>
      <c r="B385" t="s">
        <v>2328</v>
      </c>
      <c r="C385" t="s">
        <v>2329</v>
      </c>
      <c r="D385">
        <v>2021</v>
      </c>
      <c r="E385">
        <v>19</v>
      </c>
      <c r="F385" t="s">
        <v>2330</v>
      </c>
      <c r="G385" t="s">
        <v>33</v>
      </c>
      <c r="H385" t="s">
        <v>33</v>
      </c>
      <c r="I385" t="s">
        <v>33</v>
      </c>
      <c r="J385" t="s">
        <v>33</v>
      </c>
      <c r="K385" t="s">
        <v>33</v>
      </c>
      <c r="L385" t="s">
        <v>33</v>
      </c>
      <c r="M385" t="s">
        <v>33</v>
      </c>
      <c r="N385" t="s">
        <v>34</v>
      </c>
      <c r="O385" t="s">
        <v>2331</v>
      </c>
      <c r="P385" t="s">
        <v>33</v>
      </c>
      <c r="Q385" t="s">
        <v>33</v>
      </c>
      <c r="R385" t="s">
        <v>33</v>
      </c>
      <c r="S385" t="s">
        <v>33</v>
      </c>
      <c r="T385" t="s">
        <v>33</v>
      </c>
      <c r="U385" t="s">
        <v>33</v>
      </c>
      <c r="V385" t="s">
        <v>33</v>
      </c>
      <c r="W385" t="s">
        <v>33</v>
      </c>
      <c r="X385" t="s">
        <v>33</v>
      </c>
      <c r="Y385" t="s">
        <v>33</v>
      </c>
      <c r="Z385" t="s">
        <v>33</v>
      </c>
      <c r="AA385" t="s">
        <v>33</v>
      </c>
      <c r="AB385" t="s">
        <v>33</v>
      </c>
      <c r="AC385" t="s">
        <v>36</v>
      </c>
    </row>
    <row r="386" spans="1:29" x14ac:dyDescent="0.25">
      <c r="A386" t="s">
        <v>2332</v>
      </c>
      <c r="B386" t="s">
        <v>2333</v>
      </c>
      <c r="C386" t="s">
        <v>2334</v>
      </c>
      <c r="D386">
        <v>2021</v>
      </c>
      <c r="E386">
        <v>35</v>
      </c>
      <c r="F386" t="s">
        <v>2335</v>
      </c>
      <c r="G386" t="s">
        <v>33</v>
      </c>
      <c r="H386" t="s">
        <v>33</v>
      </c>
      <c r="I386" t="s">
        <v>33</v>
      </c>
      <c r="J386" t="s">
        <v>33</v>
      </c>
      <c r="K386" t="s">
        <v>33</v>
      </c>
      <c r="L386" t="s">
        <v>33</v>
      </c>
      <c r="M386" t="s">
        <v>33</v>
      </c>
      <c r="N386" t="s">
        <v>34</v>
      </c>
      <c r="O386" t="s">
        <v>1583</v>
      </c>
      <c r="P386" t="s">
        <v>33</v>
      </c>
      <c r="Q386" t="s">
        <v>33</v>
      </c>
      <c r="R386" t="s">
        <v>33</v>
      </c>
      <c r="S386" t="s">
        <v>33</v>
      </c>
      <c r="T386" t="s">
        <v>33</v>
      </c>
      <c r="U386" t="s">
        <v>33</v>
      </c>
      <c r="V386" t="s">
        <v>33</v>
      </c>
      <c r="W386" t="s">
        <v>33</v>
      </c>
      <c r="X386" t="s">
        <v>33</v>
      </c>
      <c r="Y386" t="s">
        <v>33</v>
      </c>
      <c r="Z386" t="s">
        <v>33</v>
      </c>
      <c r="AA386" t="s">
        <v>33</v>
      </c>
      <c r="AB386" t="s">
        <v>33</v>
      </c>
      <c r="AC386" t="s">
        <v>36</v>
      </c>
    </row>
    <row r="387" spans="1:29" x14ac:dyDescent="0.25">
      <c r="A387" t="s">
        <v>2336</v>
      </c>
      <c r="B387" t="s">
        <v>2337</v>
      </c>
      <c r="C387" t="s">
        <v>2338</v>
      </c>
      <c r="D387">
        <v>2021</v>
      </c>
      <c r="E387">
        <v>43</v>
      </c>
      <c r="F387" t="s">
        <v>2339</v>
      </c>
      <c r="G387" t="s">
        <v>33</v>
      </c>
      <c r="H387" t="s">
        <v>33</v>
      </c>
      <c r="I387" t="s">
        <v>33</v>
      </c>
      <c r="J387" t="s">
        <v>33</v>
      </c>
      <c r="K387" t="s">
        <v>33</v>
      </c>
      <c r="L387" t="s">
        <v>33</v>
      </c>
      <c r="M387" t="s">
        <v>33</v>
      </c>
      <c r="N387" t="str">
        <f>VLOOKUP($C387,Sheet2!$C:$U,4,FALSE)</f>
        <v>Title: Projecting heat-related excess mortality under climate change scenarios in China</v>
      </c>
      <c r="O387" t="str">
        <f>VLOOKUP($C387,Sheet2!$C:$U,5,FALSE)</f>
        <v>Heat-related excess mortality is projected to increase from 1.9% (95% eCI: 0.2–3.3%) in the 2010s to 2.4% (0.4–4.1%) in the 2030 s and 5.5% (0.5–9.9%) in the 2090 s under RCP8.5</v>
      </c>
      <c r="P387" t="str">
        <f>VLOOKUP($C387,Sheet2!$C:$U,6,FALSE)</f>
        <v>NA</v>
      </c>
      <c r="Q387" t="s">
        <v>170</v>
      </c>
      <c r="R387" t="str">
        <f>VLOOKUP($C387,Sheet2!$C:$U,8,FALSE)</f>
        <v>heat</v>
      </c>
      <c r="S387" t="str">
        <f>VLOOKUP($C387,Sheet2!$C:$U,9,FALSE)</f>
        <v>VESA</v>
      </c>
      <c r="T387" t="s">
        <v>106</v>
      </c>
      <c r="U387" t="str">
        <f>VLOOKUP($C387,Sheet2!$C:$U,11,FALSE)</f>
        <v>No</v>
      </c>
      <c r="V387" t="str">
        <f>VLOOKUP($C387,Sheet2!$C:$U,12,FALSE)</f>
        <v>Yes</v>
      </c>
      <c r="W387" t="str">
        <f>VLOOKUP($C387,Sheet2!$C:$U,13,FALSE)</f>
        <v>No</v>
      </c>
      <c r="X387" t="str">
        <f>VLOOKUP($C387,Sheet2!$C:$U,14,FALSE)</f>
        <v>2010 - 2099</v>
      </c>
      <c r="Y387" t="str">
        <f>VLOOKUP($C387,Sheet2!$C:$U,15,FALSE)</f>
        <v>2007 - 2013</v>
      </c>
      <c r="Z387" t="str">
        <f>VLOOKUP($C387,Sheet2!$C:$U,16,FALSE)</f>
        <v>China</v>
      </c>
      <c r="AA387" t="str">
        <f>VLOOKUP($C387,Sheet2!$C:$U,17,FALSE)</f>
        <v>No</v>
      </c>
      <c r="AB387" t="str">
        <f>VLOOKUP($C387,Sheet2!$C:$U,18,FALSE)</f>
        <v>NA</v>
      </c>
      <c r="AC387" t="s">
        <v>41</v>
      </c>
    </row>
    <row r="388" spans="1:29" x14ac:dyDescent="0.25">
      <c r="A388" t="s">
        <v>2340</v>
      </c>
      <c r="B388" t="s">
        <v>2341</v>
      </c>
      <c r="C388" t="s">
        <v>2342</v>
      </c>
      <c r="D388">
        <v>2021</v>
      </c>
      <c r="E388">
        <v>10</v>
      </c>
      <c r="F388" t="s">
        <v>2343</v>
      </c>
      <c r="G388" t="s">
        <v>33</v>
      </c>
      <c r="H388" t="s">
        <v>33</v>
      </c>
      <c r="I388" t="s">
        <v>33</v>
      </c>
      <c r="J388" t="s">
        <v>33</v>
      </c>
      <c r="K388" t="s">
        <v>33</v>
      </c>
      <c r="L388" t="s">
        <v>33</v>
      </c>
      <c r="M388" t="s">
        <v>33</v>
      </c>
      <c r="N388" t="str">
        <f>VLOOKUP($C388,Sheet2!$C:$U,4,FALSE)</f>
        <v>This study statistically examines whether adaptation plan in the 902 European cities is influenced by vulnerable groups.</v>
      </c>
      <c r="O388" t="str">
        <f>VLOOKUP($C388,Sheet2!$C:$U,5,FALSE)</f>
        <v>Our results show a positive and significant association between the proportion of elderly citizens and adaptation policies.</v>
      </c>
      <c r="P388" t="str">
        <f>VLOOKUP($C388,Sheet2!$C:$U,6,FALSE)</f>
        <v>NA</v>
      </c>
      <c r="Q388" t="str">
        <f>VLOOKUP($C388,Sheet2!$C:$U,7,FALSE)</f>
        <v>None</v>
      </c>
      <c r="R388" t="s">
        <v>33</v>
      </c>
      <c r="S388" t="str">
        <f>VLOOKUP($C388,Sheet2!$C:$U,9,FALSE)</f>
        <v>adaptation</v>
      </c>
      <c r="T388" t="str">
        <f>VLOOKUP($C388,Sheet2!$C:$U,10,FALSE)</f>
        <v>urban climate change policies</v>
      </c>
      <c r="U388" t="str">
        <f>VLOOKUP($C388,Sheet2!$C:$U,11,FALSE)</f>
        <v>Yes</v>
      </c>
      <c r="V388" t="str">
        <f>VLOOKUP($C388,Sheet2!$C:$U,12,FALSE)</f>
        <v>Yes</v>
      </c>
      <c r="W388" t="str">
        <f>VLOOKUP($C388,Sheet2!$C:$U,13,FALSE)</f>
        <v>No</v>
      </c>
      <c r="X388" t="str">
        <f>VLOOKUP($C388,Sheet2!$C:$U,14,FALSE)</f>
        <v>No</v>
      </c>
      <c r="Y388" t="str">
        <f>VLOOKUP($C388,Sheet2!$C:$U,15,FALSE)</f>
        <v>Cross sectional</v>
      </c>
      <c r="Z388" t="str">
        <f>VLOOKUP($C388,Sheet2!$C:$U,16,FALSE)</f>
        <v>Europe</v>
      </c>
      <c r="AA388" t="str">
        <f>VLOOKUP($C388,Sheet2!$C:$U,17,FALSE)</f>
        <v>No</v>
      </c>
      <c r="AB388" t="str">
        <f>VLOOKUP($C388,Sheet2!$C:$U,18,FALSE)</f>
        <v>NA</v>
      </c>
      <c r="AC388" t="s">
        <v>41</v>
      </c>
    </row>
    <row r="389" spans="1:29" x14ac:dyDescent="0.25">
      <c r="A389" t="s">
        <v>2344</v>
      </c>
      <c r="B389" t="s">
        <v>2345</v>
      </c>
      <c r="C389" t="s">
        <v>2346</v>
      </c>
      <c r="D389">
        <v>2021</v>
      </c>
      <c r="E389">
        <v>16</v>
      </c>
      <c r="F389" t="s">
        <v>2347</v>
      </c>
      <c r="G389" t="s">
        <v>33</v>
      </c>
      <c r="H389" t="s">
        <v>33</v>
      </c>
      <c r="I389" t="s">
        <v>33</v>
      </c>
      <c r="J389" t="s">
        <v>33</v>
      </c>
      <c r="K389" t="s">
        <v>33</v>
      </c>
      <c r="L389" t="s">
        <v>33</v>
      </c>
      <c r="M389" t="s">
        <v>33</v>
      </c>
      <c r="N389" t="s">
        <v>34</v>
      </c>
      <c r="O389" t="s">
        <v>2348</v>
      </c>
      <c r="P389" t="s">
        <v>33</v>
      </c>
      <c r="Q389" t="s">
        <v>33</v>
      </c>
      <c r="R389" t="s">
        <v>33</v>
      </c>
      <c r="S389" t="s">
        <v>33</v>
      </c>
      <c r="T389" t="s">
        <v>33</v>
      </c>
      <c r="U389" t="s">
        <v>33</v>
      </c>
      <c r="V389" t="s">
        <v>33</v>
      </c>
      <c r="W389" t="s">
        <v>33</v>
      </c>
      <c r="X389" t="s">
        <v>33</v>
      </c>
      <c r="Y389" t="s">
        <v>33</v>
      </c>
      <c r="Z389" t="s">
        <v>33</v>
      </c>
      <c r="AA389" t="s">
        <v>33</v>
      </c>
      <c r="AB389" t="s">
        <v>33</v>
      </c>
      <c r="AC389" t="s">
        <v>36</v>
      </c>
    </row>
    <row r="390" spans="1:29" x14ac:dyDescent="0.25">
      <c r="A390" t="s">
        <v>2349</v>
      </c>
      <c r="B390" t="s">
        <v>2350</v>
      </c>
      <c r="C390" t="s">
        <v>2351</v>
      </c>
      <c r="D390">
        <v>2021</v>
      </c>
      <c r="E390">
        <v>16</v>
      </c>
      <c r="F390" t="s">
        <v>2352</v>
      </c>
      <c r="G390" t="s">
        <v>33</v>
      </c>
      <c r="H390" t="s">
        <v>33</v>
      </c>
      <c r="I390" t="s">
        <v>33</v>
      </c>
      <c r="J390" t="s">
        <v>33</v>
      </c>
      <c r="K390" t="s">
        <v>33</v>
      </c>
      <c r="L390" t="s">
        <v>33</v>
      </c>
      <c r="M390" t="s">
        <v>33</v>
      </c>
      <c r="N390" t="str">
        <f>VLOOKUP($C390,Sheet2!$C:$U,4,FALSE)</f>
        <v>N/A</v>
      </c>
      <c r="O390" t="str">
        <f>VLOOKUP($C390,Sheet2!$C:$U,5,FALSE)</f>
        <v>NA</v>
      </c>
      <c r="P390" t="str">
        <f>VLOOKUP($C390,Sheet2!$C:$U,6,FALSE)</f>
        <v>NA</v>
      </c>
      <c r="Q390" t="str">
        <f>VLOOKUP($C390,Sheet2!$C:$U,7,FALSE)</f>
        <v>NA</v>
      </c>
      <c r="R390" t="str">
        <f>VLOOKUP($C390,Sheet2!$C:$U,8,FALSE)</f>
        <v>NA</v>
      </c>
      <c r="S390" t="str">
        <f>VLOOKUP($C390,Sheet2!$C:$U,9,FALSE)</f>
        <v>NA</v>
      </c>
      <c r="T390" t="str">
        <f>VLOOKUP($C390,Sheet2!$C:$U,10,FALSE)</f>
        <v>NA</v>
      </c>
      <c r="U390" t="str">
        <f>VLOOKUP($C390,Sheet2!$C:$U,11,FALSE)</f>
        <v>NA</v>
      </c>
      <c r="V390" t="str">
        <f>VLOOKUP($C390,Sheet2!$C:$U,12,FALSE)</f>
        <v>NA</v>
      </c>
      <c r="W390" t="str">
        <f>VLOOKUP($C390,Sheet2!$C:$U,13,FALSE)</f>
        <v>NA</v>
      </c>
      <c r="X390" t="str">
        <f>VLOOKUP($C390,Sheet2!$C:$U,14,FALSE)</f>
        <v>NA</v>
      </c>
      <c r="Y390" t="str">
        <f>VLOOKUP($C390,Sheet2!$C:$U,15,FALSE)</f>
        <v>NA</v>
      </c>
      <c r="Z390" t="str">
        <f>VLOOKUP($C390,Sheet2!$C:$U,16,FALSE)</f>
        <v>NA</v>
      </c>
      <c r="AA390" t="str">
        <f>VLOOKUP($C390,Sheet2!$C:$U,17,FALSE)</f>
        <v>NA</v>
      </c>
      <c r="AB390" t="str">
        <f>VLOOKUP($C390,Sheet2!$C:$U,18,FALSE)</f>
        <v>NA</v>
      </c>
      <c r="AC390" t="s">
        <v>41</v>
      </c>
    </row>
    <row r="391" spans="1:29" x14ac:dyDescent="0.25">
      <c r="A391" t="s">
        <v>2353</v>
      </c>
      <c r="B391" t="s">
        <v>2354</v>
      </c>
      <c r="C391" t="s">
        <v>2355</v>
      </c>
      <c r="D391">
        <v>2021</v>
      </c>
      <c r="E391">
        <v>8</v>
      </c>
      <c r="F391" t="s">
        <v>2356</v>
      </c>
      <c r="G391" t="s">
        <v>33</v>
      </c>
      <c r="H391" t="s">
        <v>33</v>
      </c>
      <c r="I391" t="s">
        <v>33</v>
      </c>
      <c r="J391" t="s">
        <v>33</v>
      </c>
      <c r="K391" t="s">
        <v>33</v>
      </c>
      <c r="L391" t="s">
        <v>33</v>
      </c>
      <c r="M391" t="s">
        <v>33</v>
      </c>
      <c r="N391" t="str">
        <f>VLOOKUP($C391,Sheet2!$C:$U,4,FALSE)</f>
        <v>N/A</v>
      </c>
      <c r="O391" t="str">
        <f>VLOOKUP($C391,Sheet2!$C:$U,5,FALSE)</f>
        <v>NA</v>
      </c>
      <c r="P391" t="str">
        <f>VLOOKUP($C391,Sheet2!$C:$U,6,FALSE)</f>
        <v>NA</v>
      </c>
      <c r="Q391" t="str">
        <f>VLOOKUP($C391,Sheet2!$C:$U,7,FALSE)</f>
        <v>NA</v>
      </c>
      <c r="R391" t="str">
        <f>VLOOKUP($C391,Sheet2!$C:$U,8,FALSE)</f>
        <v>NA</v>
      </c>
      <c r="S391" t="str">
        <f>VLOOKUP($C391,Sheet2!$C:$U,9,FALSE)</f>
        <v>NA</v>
      </c>
      <c r="T391" t="str">
        <f>VLOOKUP($C391,Sheet2!$C:$U,10,FALSE)</f>
        <v>NA</v>
      </c>
      <c r="U391" t="str">
        <f>VLOOKUP($C391,Sheet2!$C:$U,11,FALSE)</f>
        <v>NA</v>
      </c>
      <c r="V391" t="str">
        <f>VLOOKUP($C391,Sheet2!$C:$U,12,FALSE)</f>
        <v>NA</v>
      </c>
      <c r="W391" t="str">
        <f>VLOOKUP($C391,Sheet2!$C:$U,13,FALSE)</f>
        <v>NA</v>
      </c>
      <c r="X391" t="str">
        <f>VLOOKUP($C391,Sheet2!$C:$U,14,FALSE)</f>
        <v>NA</v>
      </c>
      <c r="Y391" t="str">
        <f>VLOOKUP($C391,Sheet2!$C:$U,15,FALSE)</f>
        <v>NA</v>
      </c>
      <c r="Z391" t="str">
        <f>VLOOKUP($C391,Sheet2!$C:$U,16,FALSE)</f>
        <v>NA</v>
      </c>
      <c r="AA391" t="str">
        <f>VLOOKUP($C391,Sheet2!$C:$U,17,FALSE)</f>
        <v>NA</v>
      </c>
      <c r="AB391" t="str">
        <f>VLOOKUP($C391,Sheet2!$C:$U,18,FALSE)</f>
        <v>NA</v>
      </c>
      <c r="AC391" t="s">
        <v>41</v>
      </c>
    </row>
    <row r="392" spans="1:29" x14ac:dyDescent="0.25">
      <c r="A392" t="s">
        <v>2357</v>
      </c>
      <c r="B392" t="s">
        <v>2358</v>
      </c>
      <c r="C392" t="s">
        <v>2359</v>
      </c>
      <c r="D392">
        <v>2021</v>
      </c>
      <c r="E392">
        <v>11</v>
      </c>
      <c r="F392" t="s">
        <v>2360</v>
      </c>
      <c r="G392" t="s">
        <v>33</v>
      </c>
      <c r="H392" t="s">
        <v>33</v>
      </c>
      <c r="I392" t="s">
        <v>33</v>
      </c>
      <c r="J392" t="s">
        <v>33</v>
      </c>
      <c r="K392" t="s">
        <v>33</v>
      </c>
      <c r="L392" t="s">
        <v>33</v>
      </c>
      <c r="M392" t="s">
        <v>33</v>
      </c>
      <c r="N392" t="str">
        <f>VLOOKUP($C392,Sheet2!$C:$U,4,FALSE)</f>
        <v>N/A</v>
      </c>
      <c r="O392" t="str">
        <f>VLOOKUP($C392,Sheet2!$C:$U,5,FALSE)</f>
        <v>NA</v>
      </c>
      <c r="P392" t="str">
        <f>VLOOKUP($C392,Sheet2!$C:$U,6,FALSE)</f>
        <v>NA</v>
      </c>
      <c r="Q392" t="str">
        <f>VLOOKUP($C392,Sheet2!$C:$U,7,FALSE)</f>
        <v>NA</v>
      </c>
      <c r="R392" t="str">
        <f>VLOOKUP($C392,Sheet2!$C:$U,8,FALSE)</f>
        <v>NA</v>
      </c>
      <c r="S392" t="str">
        <f>VLOOKUP($C392,Sheet2!$C:$U,9,FALSE)</f>
        <v>NA</v>
      </c>
      <c r="T392" t="str">
        <f>VLOOKUP($C392,Sheet2!$C:$U,10,FALSE)</f>
        <v>NA</v>
      </c>
      <c r="U392" t="str">
        <f>VLOOKUP($C392,Sheet2!$C:$U,11,FALSE)</f>
        <v>NA</v>
      </c>
      <c r="V392" t="str">
        <f>VLOOKUP($C392,Sheet2!$C:$U,12,FALSE)</f>
        <v>NA</v>
      </c>
      <c r="W392" t="str">
        <f>VLOOKUP($C392,Sheet2!$C:$U,13,FALSE)</f>
        <v>NA</v>
      </c>
      <c r="X392" t="str">
        <f>VLOOKUP($C392,Sheet2!$C:$U,14,FALSE)</f>
        <v>NA</v>
      </c>
      <c r="Y392" t="str">
        <f>VLOOKUP($C392,Sheet2!$C:$U,15,FALSE)</f>
        <v>NA</v>
      </c>
      <c r="Z392" t="str">
        <f>VLOOKUP($C392,Sheet2!$C:$U,16,FALSE)</f>
        <v>NA</v>
      </c>
      <c r="AA392" t="str">
        <f>VLOOKUP($C392,Sheet2!$C:$U,17,FALSE)</f>
        <v>NA</v>
      </c>
      <c r="AB392" t="str">
        <f>VLOOKUP($C392,Sheet2!$C:$U,18,FALSE)</f>
        <v>NA</v>
      </c>
      <c r="AC392" t="s">
        <v>41</v>
      </c>
    </row>
    <row r="393" spans="1:29" x14ac:dyDescent="0.25">
      <c r="A393" t="s">
        <v>2361</v>
      </c>
      <c r="B393" t="s">
        <v>2362</v>
      </c>
      <c r="C393" t="s">
        <v>2363</v>
      </c>
      <c r="D393">
        <v>2021</v>
      </c>
      <c r="E393">
        <v>26</v>
      </c>
      <c r="F393" t="s">
        <v>2364</v>
      </c>
      <c r="G393" t="s">
        <v>33</v>
      </c>
      <c r="H393" t="s">
        <v>33</v>
      </c>
      <c r="I393" t="s">
        <v>33</v>
      </c>
      <c r="J393" t="s">
        <v>33</v>
      </c>
      <c r="K393" t="s">
        <v>33</v>
      </c>
      <c r="L393" t="s">
        <v>33</v>
      </c>
      <c r="M393" t="s">
        <v>33</v>
      </c>
      <c r="N393" t="str">
        <f>VLOOKUP($C393,Sheet2!$C:$U,4,FALSE)</f>
        <v>N/A</v>
      </c>
      <c r="O393" t="str">
        <f>VLOOKUP($C393,Sheet2!$C:$U,5,FALSE)</f>
        <v>NA</v>
      </c>
      <c r="P393" t="str">
        <f>VLOOKUP($C393,Sheet2!$C:$U,6,FALSE)</f>
        <v>NA</v>
      </c>
      <c r="Q393" t="str">
        <f>VLOOKUP($C393,Sheet2!$C:$U,7,FALSE)</f>
        <v>NA</v>
      </c>
      <c r="R393" t="str">
        <f>VLOOKUP($C393,Sheet2!$C:$U,8,FALSE)</f>
        <v>NA</v>
      </c>
      <c r="S393" t="str">
        <f>VLOOKUP($C393,Sheet2!$C:$U,9,FALSE)</f>
        <v>NA</v>
      </c>
      <c r="T393" t="str">
        <f>VLOOKUP($C393,Sheet2!$C:$U,10,FALSE)</f>
        <v>NA</v>
      </c>
      <c r="U393" t="str">
        <f>VLOOKUP($C393,Sheet2!$C:$U,11,FALSE)</f>
        <v>NA</v>
      </c>
      <c r="V393" t="str">
        <f>VLOOKUP($C393,Sheet2!$C:$U,12,FALSE)</f>
        <v>NA</v>
      </c>
      <c r="W393" t="str">
        <f>VLOOKUP($C393,Sheet2!$C:$U,13,FALSE)</f>
        <v>NA</v>
      </c>
      <c r="X393" t="str">
        <f>VLOOKUP($C393,Sheet2!$C:$U,14,FALSE)</f>
        <v>NA</v>
      </c>
      <c r="Y393" t="str">
        <f>VLOOKUP($C393,Sheet2!$C:$U,15,FALSE)</f>
        <v>NA</v>
      </c>
      <c r="Z393" t="str">
        <f>VLOOKUP($C393,Sheet2!$C:$U,16,FALSE)</f>
        <v>NA</v>
      </c>
      <c r="AA393" t="str">
        <f>VLOOKUP($C393,Sheet2!$C:$U,17,FALSE)</f>
        <v>NA</v>
      </c>
      <c r="AB393" t="str">
        <f>VLOOKUP($C393,Sheet2!$C:$U,18,FALSE)</f>
        <v>NA</v>
      </c>
      <c r="AC393" t="s">
        <v>41</v>
      </c>
    </row>
    <row r="394" spans="1:29" x14ac:dyDescent="0.25">
      <c r="A394" t="s">
        <v>2365</v>
      </c>
      <c r="B394" t="s">
        <v>2366</v>
      </c>
      <c r="C394" t="s">
        <v>2367</v>
      </c>
      <c r="D394">
        <v>2022</v>
      </c>
      <c r="E394">
        <v>7</v>
      </c>
      <c r="F394" t="s">
        <v>2368</v>
      </c>
      <c r="G394" t="s">
        <v>33</v>
      </c>
      <c r="H394" t="s">
        <v>33</v>
      </c>
      <c r="I394" t="s">
        <v>33</v>
      </c>
      <c r="J394" t="s">
        <v>33</v>
      </c>
      <c r="K394" t="s">
        <v>33</v>
      </c>
      <c r="L394" t="s">
        <v>33</v>
      </c>
      <c r="M394" t="s">
        <v>33</v>
      </c>
      <c r="N394" t="s">
        <v>34</v>
      </c>
      <c r="O394" t="s">
        <v>2369</v>
      </c>
      <c r="P394" t="s">
        <v>33</v>
      </c>
      <c r="Q394" t="s">
        <v>33</v>
      </c>
      <c r="R394" t="s">
        <v>33</v>
      </c>
      <c r="S394" t="s">
        <v>33</v>
      </c>
      <c r="T394" t="s">
        <v>33</v>
      </c>
      <c r="U394" t="s">
        <v>33</v>
      </c>
      <c r="V394" t="s">
        <v>33</v>
      </c>
      <c r="W394" t="s">
        <v>33</v>
      </c>
      <c r="X394" t="s">
        <v>33</v>
      </c>
      <c r="Y394" t="s">
        <v>33</v>
      </c>
      <c r="Z394" t="s">
        <v>33</v>
      </c>
      <c r="AA394" t="s">
        <v>33</v>
      </c>
      <c r="AB394" t="s">
        <v>33</v>
      </c>
      <c r="AC394" t="s">
        <v>36</v>
      </c>
    </row>
    <row r="395" spans="1:29" x14ac:dyDescent="0.25">
      <c r="A395" t="s">
        <v>2370</v>
      </c>
      <c r="B395" t="s">
        <v>2371</v>
      </c>
      <c r="C395" t="s">
        <v>2372</v>
      </c>
      <c r="D395">
        <v>2020</v>
      </c>
      <c r="E395">
        <v>12</v>
      </c>
      <c r="F395" t="s">
        <v>2373</v>
      </c>
      <c r="G395" t="s">
        <v>33</v>
      </c>
      <c r="H395" t="s">
        <v>33</v>
      </c>
      <c r="I395" t="s">
        <v>33</v>
      </c>
      <c r="J395" t="s">
        <v>33</v>
      </c>
      <c r="K395" t="s">
        <v>33</v>
      </c>
      <c r="L395" t="s">
        <v>33</v>
      </c>
      <c r="M395" t="s">
        <v>33</v>
      </c>
      <c r="N395" t="s">
        <v>34</v>
      </c>
      <c r="O395" t="s">
        <v>2374</v>
      </c>
      <c r="P395" t="s">
        <v>33</v>
      </c>
      <c r="Q395" t="s">
        <v>33</v>
      </c>
      <c r="R395" t="s">
        <v>33</v>
      </c>
      <c r="S395" t="s">
        <v>33</v>
      </c>
      <c r="T395" t="s">
        <v>33</v>
      </c>
      <c r="U395" t="s">
        <v>33</v>
      </c>
      <c r="V395" t="s">
        <v>33</v>
      </c>
      <c r="W395" t="s">
        <v>33</v>
      </c>
      <c r="X395" t="s">
        <v>33</v>
      </c>
      <c r="Y395" t="s">
        <v>33</v>
      </c>
      <c r="Z395" t="s">
        <v>33</v>
      </c>
      <c r="AA395" t="s">
        <v>33</v>
      </c>
      <c r="AB395" t="s">
        <v>33</v>
      </c>
      <c r="AC395" t="s">
        <v>36</v>
      </c>
    </row>
    <row r="396" spans="1:29" x14ac:dyDescent="0.25">
      <c r="A396" t="s">
        <v>2375</v>
      </c>
      <c r="B396" t="s">
        <v>2376</v>
      </c>
      <c r="C396" t="s">
        <v>2377</v>
      </c>
      <c r="D396">
        <v>2020</v>
      </c>
      <c r="E396">
        <v>33</v>
      </c>
      <c r="F396" t="s">
        <v>2378</v>
      </c>
      <c r="G396" t="s">
        <v>33</v>
      </c>
      <c r="H396" t="s">
        <v>33</v>
      </c>
      <c r="I396" t="s">
        <v>33</v>
      </c>
      <c r="J396" t="s">
        <v>33</v>
      </c>
      <c r="K396" t="s">
        <v>33</v>
      </c>
      <c r="L396" t="s">
        <v>33</v>
      </c>
      <c r="M396" t="s">
        <v>33</v>
      </c>
      <c r="N396" t="str">
        <f>VLOOKUP($C396,Sheet2!$C:$U,4,FALSE)</f>
        <v>a review of why heatwaves are bad for older adults</v>
      </c>
      <c r="O396" t="str">
        <f>VLOOKUP($C396,Sheet2!$C:$U,5,FALSE)</f>
        <v>Heatwaves are associated with stark elevations in morbidity and mortality.</v>
      </c>
      <c r="P396" t="str">
        <f>VLOOKUP($C396,Sheet2!$C:$U,6,FALSE)</f>
        <v>NA</v>
      </c>
      <c r="Q396" t="s">
        <v>170</v>
      </c>
      <c r="R396" t="str">
        <f>VLOOKUP($C396,Sheet2!$C:$U,8,FALSE)</f>
        <v>heatwaves</v>
      </c>
      <c r="S396" t="str">
        <f>VLOOKUP($C396,Sheet2!$C:$U,9,FALSE)</f>
        <v>VESA</v>
      </c>
      <c r="T396" t="str">
        <f>VLOOKUP($C396,Sheet2!$C:$U,10,FALSE)</f>
        <v>morbidity, mortality</v>
      </c>
      <c r="U396" t="str">
        <f>VLOOKUP($C396,Sheet2!$C:$U,11,FALSE)</f>
        <v>No</v>
      </c>
      <c r="V396" t="str">
        <f>VLOOKUP($C396,Sheet2!$C:$U,12,FALSE)</f>
        <v>No</v>
      </c>
      <c r="W396" t="str">
        <f>VLOOKUP($C396,Sheet2!$C:$U,13,FALSE)</f>
        <v>No</v>
      </c>
      <c r="X396" t="str">
        <f>VLOOKUP($C396,Sheet2!$C:$U,14,FALSE)</f>
        <v>No</v>
      </c>
      <c r="Y396" t="str">
        <f>VLOOKUP($C396,Sheet2!$C:$U,15,FALSE)</f>
        <v>No</v>
      </c>
      <c r="Z396" t="str">
        <f>VLOOKUP($C396,Sheet2!$C:$U,16,FALSE)</f>
        <v>Global</v>
      </c>
      <c r="AA396" t="str">
        <f>VLOOKUP($C396,Sheet2!$C:$U,17,FALSE)</f>
        <v>Yes</v>
      </c>
      <c r="AB396" t="str">
        <f>VLOOKUP($C396,Sheet2!$C:$U,18,FALSE)</f>
        <v>NA</v>
      </c>
      <c r="AC396" t="s">
        <v>41</v>
      </c>
    </row>
    <row r="397" spans="1:29" x14ac:dyDescent="0.25">
      <c r="A397" t="s">
        <v>2379</v>
      </c>
      <c r="B397" t="s">
        <v>2380</v>
      </c>
      <c r="C397" t="s">
        <v>2381</v>
      </c>
      <c r="D397">
        <v>2021</v>
      </c>
      <c r="E397">
        <v>29</v>
      </c>
      <c r="F397" t="s">
        <v>2382</v>
      </c>
      <c r="G397" t="s">
        <v>33</v>
      </c>
      <c r="H397" t="s">
        <v>33</v>
      </c>
      <c r="I397" t="s">
        <v>33</v>
      </c>
      <c r="J397" t="s">
        <v>33</v>
      </c>
      <c r="K397" t="s">
        <v>33</v>
      </c>
      <c r="L397" t="s">
        <v>33</v>
      </c>
      <c r="M397" t="s">
        <v>33</v>
      </c>
      <c r="N397" t="str">
        <f>VLOOKUP($C397,Sheet2!$C:$U,4,FALSE)</f>
        <v>N/A</v>
      </c>
      <c r="O397" t="str">
        <f>VLOOKUP($C397,Sheet2!$C:$U,5,FALSE)</f>
        <v>NA</v>
      </c>
      <c r="P397" t="str">
        <f>VLOOKUP($C397,Sheet2!$C:$U,6,FALSE)</f>
        <v>NA</v>
      </c>
      <c r="Q397" t="str">
        <f>VLOOKUP($C397,Sheet2!$C:$U,7,FALSE)</f>
        <v>NA</v>
      </c>
      <c r="R397" t="str">
        <f>VLOOKUP($C397,Sheet2!$C:$U,8,FALSE)</f>
        <v>NA</v>
      </c>
      <c r="S397" t="str">
        <f>VLOOKUP($C397,Sheet2!$C:$U,9,FALSE)</f>
        <v>NA</v>
      </c>
      <c r="T397" t="str">
        <f>VLOOKUP($C397,Sheet2!$C:$U,10,FALSE)</f>
        <v>NA</v>
      </c>
      <c r="U397" t="str">
        <f>VLOOKUP($C397,Sheet2!$C:$U,11,FALSE)</f>
        <v>NA</v>
      </c>
      <c r="V397" t="str">
        <f>VLOOKUP($C397,Sheet2!$C:$U,12,FALSE)</f>
        <v>NA</v>
      </c>
      <c r="W397" t="str">
        <f>VLOOKUP($C397,Sheet2!$C:$U,13,FALSE)</f>
        <v>NA</v>
      </c>
      <c r="X397" t="str">
        <f>VLOOKUP($C397,Sheet2!$C:$U,14,FALSE)</f>
        <v>NA</v>
      </c>
      <c r="Y397" t="str">
        <f>VLOOKUP($C397,Sheet2!$C:$U,15,FALSE)</f>
        <v>NA</v>
      </c>
      <c r="Z397" t="str">
        <f>VLOOKUP($C397,Sheet2!$C:$U,16,FALSE)</f>
        <v>NA</v>
      </c>
      <c r="AA397" t="str">
        <f>VLOOKUP($C397,Sheet2!$C:$U,17,FALSE)</f>
        <v>NA</v>
      </c>
      <c r="AB397" t="str">
        <f>VLOOKUP($C397,Sheet2!$C:$U,18,FALSE)</f>
        <v>NA</v>
      </c>
      <c r="AC397" t="s">
        <v>41</v>
      </c>
    </row>
    <row r="398" spans="1:29" x14ac:dyDescent="0.25">
      <c r="A398" t="s">
        <v>2383</v>
      </c>
      <c r="B398" t="s">
        <v>2384</v>
      </c>
      <c r="C398" t="s">
        <v>2385</v>
      </c>
      <c r="D398">
        <v>2020</v>
      </c>
      <c r="E398">
        <v>30</v>
      </c>
      <c r="F398" t="s">
        <v>2386</v>
      </c>
      <c r="G398" t="s">
        <v>33</v>
      </c>
      <c r="H398" t="s">
        <v>33</v>
      </c>
      <c r="I398" t="s">
        <v>33</v>
      </c>
      <c r="J398" t="s">
        <v>33</v>
      </c>
      <c r="K398" t="s">
        <v>33</v>
      </c>
      <c r="L398" t="s">
        <v>33</v>
      </c>
      <c r="M398" t="s">
        <v>33</v>
      </c>
      <c r="N398" t="str">
        <f>VLOOKUP($C398,Sheet2!$C:$U,4,FALSE)</f>
        <v>N/A</v>
      </c>
      <c r="O398" t="str">
        <f>VLOOKUP($C398,Sheet2!$C:$U,5,FALSE)</f>
        <v>NA</v>
      </c>
      <c r="P398" t="str">
        <f>VLOOKUP($C398,Sheet2!$C:$U,6,FALSE)</f>
        <v>NA</v>
      </c>
      <c r="Q398" t="str">
        <f>VLOOKUP($C398,Sheet2!$C:$U,7,FALSE)</f>
        <v>NA</v>
      </c>
      <c r="R398" t="str">
        <f>VLOOKUP($C398,Sheet2!$C:$U,8,FALSE)</f>
        <v>NA</v>
      </c>
      <c r="S398" t="str">
        <f>VLOOKUP($C398,Sheet2!$C:$U,9,FALSE)</f>
        <v>NA</v>
      </c>
      <c r="T398" t="str">
        <f>VLOOKUP($C398,Sheet2!$C:$U,10,FALSE)</f>
        <v>NA</v>
      </c>
      <c r="U398" t="str">
        <f>VLOOKUP($C398,Sheet2!$C:$U,11,FALSE)</f>
        <v>NA</v>
      </c>
      <c r="V398" t="str">
        <f>VLOOKUP($C398,Sheet2!$C:$U,12,FALSE)</f>
        <v>NA</v>
      </c>
      <c r="W398" t="str">
        <f>VLOOKUP($C398,Sheet2!$C:$U,13,FALSE)</f>
        <v>NA</v>
      </c>
      <c r="X398" t="str">
        <f>VLOOKUP($C398,Sheet2!$C:$U,14,FALSE)</f>
        <v>NA</v>
      </c>
      <c r="Y398" t="str">
        <f>VLOOKUP($C398,Sheet2!$C:$U,15,FALSE)</f>
        <v>NA</v>
      </c>
      <c r="Z398" t="str">
        <f>VLOOKUP($C398,Sheet2!$C:$U,16,FALSE)</f>
        <v>NA</v>
      </c>
      <c r="AA398" t="str">
        <f>VLOOKUP($C398,Sheet2!$C:$U,17,FALSE)</f>
        <v>NA</v>
      </c>
      <c r="AB398" t="str">
        <f>VLOOKUP($C398,Sheet2!$C:$U,18,FALSE)</f>
        <v>NA</v>
      </c>
      <c r="AC398" t="s">
        <v>41</v>
      </c>
    </row>
    <row r="399" spans="1:29" x14ac:dyDescent="0.25">
      <c r="A399" t="s">
        <v>2387</v>
      </c>
      <c r="B399" t="s">
        <v>2388</v>
      </c>
      <c r="C399" t="s">
        <v>2389</v>
      </c>
      <c r="D399">
        <v>2021</v>
      </c>
      <c r="E399">
        <v>11</v>
      </c>
      <c r="F399" t="s">
        <v>2390</v>
      </c>
      <c r="G399" t="s">
        <v>33</v>
      </c>
      <c r="H399" t="s">
        <v>33</v>
      </c>
      <c r="I399" t="s">
        <v>33</v>
      </c>
      <c r="J399" t="s">
        <v>33</v>
      </c>
      <c r="K399" t="s">
        <v>33</v>
      </c>
      <c r="L399" t="s">
        <v>33</v>
      </c>
      <c r="M399" t="s">
        <v>33</v>
      </c>
      <c r="N399" t="str">
        <f>VLOOKUP($C399,Sheet2!$C:$U,4,FALSE)</f>
        <v>N/A</v>
      </c>
      <c r="O399" t="str">
        <f>VLOOKUP($C399,Sheet2!$C:$U,5,FALSE)</f>
        <v>NA</v>
      </c>
      <c r="P399" t="str">
        <f>VLOOKUP($C399,Sheet2!$C:$U,6,FALSE)</f>
        <v>NA</v>
      </c>
      <c r="Q399" t="str">
        <f>VLOOKUP($C399,Sheet2!$C:$U,7,FALSE)</f>
        <v>NA</v>
      </c>
      <c r="R399" t="str">
        <f>VLOOKUP($C399,Sheet2!$C:$U,8,FALSE)</f>
        <v>NA</v>
      </c>
      <c r="S399" t="str">
        <f>VLOOKUP($C399,Sheet2!$C:$U,9,FALSE)</f>
        <v>NA</v>
      </c>
      <c r="T399" t="str">
        <f>VLOOKUP($C399,Sheet2!$C:$U,10,FALSE)</f>
        <v>NA</v>
      </c>
      <c r="U399" t="str">
        <f>VLOOKUP($C399,Sheet2!$C:$U,11,FALSE)</f>
        <v>NA</v>
      </c>
      <c r="V399" t="str">
        <f>VLOOKUP($C399,Sheet2!$C:$U,12,FALSE)</f>
        <v>NA</v>
      </c>
      <c r="W399" t="str">
        <f>VLOOKUP($C399,Sheet2!$C:$U,13,FALSE)</f>
        <v>NA</v>
      </c>
      <c r="X399" t="str">
        <f>VLOOKUP($C399,Sheet2!$C:$U,14,FALSE)</f>
        <v>NA</v>
      </c>
      <c r="Y399" t="str">
        <f>VLOOKUP($C399,Sheet2!$C:$U,15,FALSE)</f>
        <v>NA</v>
      </c>
      <c r="Z399" t="str">
        <f>VLOOKUP($C399,Sheet2!$C:$U,16,FALSE)</f>
        <v>NA</v>
      </c>
      <c r="AA399" t="str">
        <f>VLOOKUP($C399,Sheet2!$C:$U,17,FALSE)</f>
        <v>NA</v>
      </c>
      <c r="AB399" t="str">
        <f>VLOOKUP($C399,Sheet2!$C:$U,18,FALSE)</f>
        <v>NA</v>
      </c>
      <c r="AC399" t="s">
        <v>41</v>
      </c>
    </row>
    <row r="400" spans="1:29" x14ac:dyDescent="0.25">
      <c r="A400" t="s">
        <v>2391</v>
      </c>
      <c r="B400" t="s">
        <v>2392</v>
      </c>
      <c r="C400" t="s">
        <v>2393</v>
      </c>
      <c r="D400">
        <v>2020</v>
      </c>
      <c r="E400">
        <v>29</v>
      </c>
      <c r="F400" t="s">
        <v>2394</v>
      </c>
      <c r="G400" t="s">
        <v>33</v>
      </c>
      <c r="H400" t="s">
        <v>33</v>
      </c>
      <c r="I400" t="s">
        <v>33</v>
      </c>
      <c r="J400" t="s">
        <v>33</v>
      </c>
      <c r="K400" t="s">
        <v>33</v>
      </c>
      <c r="L400" t="s">
        <v>33</v>
      </c>
      <c r="M400" t="s">
        <v>33</v>
      </c>
      <c r="N400" t="str">
        <f>VLOOKUP($C400,Sheet2!$C:$U,4,FALSE)</f>
        <v>Review and call to research for aging rural communities. Some, but not a lot, of attention is given to cliamte change's role in aging</v>
      </c>
      <c r="O400" t="str">
        <f>VLOOKUP($C400,Sheet2!$C:$U,5,FALSE)</f>
        <v>NA</v>
      </c>
      <c r="P400" t="str">
        <f>VLOOKUP($C400,Sheet2!$C:$U,6,FALSE)</f>
        <v>NA</v>
      </c>
      <c r="Q400" t="s">
        <v>3748</v>
      </c>
      <c r="R400" t="s">
        <v>33</v>
      </c>
      <c r="S400" t="str">
        <f>VLOOKUP($C400,Sheet2!$C:$U,9,FALSE)</f>
        <v>VESA</v>
      </c>
      <c r="T400" t="str">
        <f>VLOOKUP($C400,Sheet2!$C:$U,10,FALSE)</f>
        <v>multiple</v>
      </c>
      <c r="U400" t="str">
        <f>VLOOKUP($C400,Sheet2!$C:$U,11,FALSE)</f>
        <v>No</v>
      </c>
      <c r="V400" t="str">
        <f>VLOOKUP($C400,Sheet2!$C:$U,12,FALSE)</f>
        <v>No</v>
      </c>
      <c r="W400" t="str">
        <f>VLOOKUP($C400,Sheet2!$C:$U,13,FALSE)</f>
        <v>No</v>
      </c>
      <c r="X400" t="str">
        <f>VLOOKUP($C400,Sheet2!$C:$U,14,FALSE)</f>
        <v>No</v>
      </c>
      <c r="Y400" t="str">
        <f>VLOOKUP($C400,Sheet2!$C:$U,15,FALSE)</f>
        <v>No</v>
      </c>
      <c r="Z400" t="str">
        <f>VLOOKUP($C400,Sheet2!$C:$U,16,FALSE)</f>
        <v>Global</v>
      </c>
      <c r="AA400" t="str">
        <f>VLOOKUP($C400,Sheet2!$C:$U,17,FALSE)</f>
        <v>Yes</v>
      </c>
      <c r="AB400" t="str">
        <f>VLOOKUP($C400,Sheet2!$C:$U,18,FALSE)</f>
        <v>NA</v>
      </c>
      <c r="AC400" t="s">
        <v>41</v>
      </c>
    </row>
    <row r="401" spans="1:29" x14ac:dyDescent="0.25">
      <c r="A401" t="s">
        <v>2395</v>
      </c>
      <c r="B401" t="s">
        <v>2396</v>
      </c>
      <c r="C401" t="s">
        <v>2397</v>
      </c>
      <c r="D401">
        <v>2020</v>
      </c>
      <c r="E401">
        <v>12</v>
      </c>
      <c r="F401" t="s">
        <v>2398</v>
      </c>
      <c r="G401" t="s">
        <v>33</v>
      </c>
      <c r="H401" t="s">
        <v>33</v>
      </c>
      <c r="I401" t="s">
        <v>33</v>
      </c>
      <c r="J401" t="s">
        <v>33</v>
      </c>
      <c r="K401" t="s">
        <v>33</v>
      </c>
      <c r="L401" t="s">
        <v>33</v>
      </c>
      <c r="M401" t="s">
        <v>33</v>
      </c>
      <c r="N401" t="str">
        <f>VLOOKUP($C401,Sheet2!$C:$U,4,FALSE)</f>
        <v>N/A</v>
      </c>
      <c r="O401" t="str">
        <f>VLOOKUP($C401,Sheet2!$C:$U,5,FALSE)</f>
        <v>NA</v>
      </c>
      <c r="P401" t="str">
        <f>VLOOKUP($C401,Sheet2!$C:$U,6,FALSE)</f>
        <v>NA</v>
      </c>
      <c r="Q401" t="str">
        <f>VLOOKUP($C401,Sheet2!$C:$U,7,FALSE)</f>
        <v>NA</v>
      </c>
      <c r="R401" t="str">
        <f>VLOOKUP($C401,Sheet2!$C:$U,8,FALSE)</f>
        <v>NA</v>
      </c>
      <c r="S401" t="str">
        <f>VLOOKUP($C401,Sheet2!$C:$U,9,FALSE)</f>
        <v>NA</v>
      </c>
      <c r="T401" t="str">
        <f>VLOOKUP($C401,Sheet2!$C:$U,10,FALSE)</f>
        <v>NA</v>
      </c>
      <c r="U401" t="str">
        <f>VLOOKUP($C401,Sheet2!$C:$U,11,FALSE)</f>
        <v>NA</v>
      </c>
      <c r="V401" t="str">
        <f>VLOOKUP($C401,Sheet2!$C:$U,12,FALSE)</f>
        <v>NA</v>
      </c>
      <c r="W401" t="str">
        <f>VLOOKUP($C401,Sheet2!$C:$U,13,FALSE)</f>
        <v>NA</v>
      </c>
      <c r="X401" t="str">
        <f>VLOOKUP($C401,Sheet2!$C:$U,14,FALSE)</f>
        <v>NA</v>
      </c>
      <c r="Y401" t="str">
        <f>VLOOKUP($C401,Sheet2!$C:$U,15,FALSE)</f>
        <v>NA</v>
      </c>
      <c r="Z401" t="str">
        <f>VLOOKUP($C401,Sheet2!$C:$U,16,FALSE)</f>
        <v>NA</v>
      </c>
      <c r="AA401" t="str">
        <f>VLOOKUP($C401,Sheet2!$C:$U,17,FALSE)</f>
        <v>NA</v>
      </c>
      <c r="AB401" t="str">
        <f>VLOOKUP($C401,Sheet2!$C:$U,18,FALSE)</f>
        <v>NA</v>
      </c>
      <c r="AC401" t="s">
        <v>41</v>
      </c>
    </row>
    <row r="402" spans="1:29" x14ac:dyDescent="0.25">
      <c r="A402" t="s">
        <v>2399</v>
      </c>
      <c r="B402" t="s">
        <v>2400</v>
      </c>
      <c r="C402" t="s">
        <v>2401</v>
      </c>
      <c r="D402">
        <v>2020</v>
      </c>
      <c r="E402">
        <v>14</v>
      </c>
      <c r="F402" t="s">
        <v>2402</v>
      </c>
      <c r="G402" t="s">
        <v>33</v>
      </c>
      <c r="H402" t="s">
        <v>33</v>
      </c>
      <c r="I402" t="s">
        <v>33</v>
      </c>
      <c r="J402" t="s">
        <v>33</v>
      </c>
      <c r="K402" t="s">
        <v>33</v>
      </c>
      <c r="L402" t="s">
        <v>33</v>
      </c>
      <c r="M402" t="s">
        <v>33</v>
      </c>
      <c r="N402" t="s">
        <v>34</v>
      </c>
      <c r="O402" t="s">
        <v>2403</v>
      </c>
      <c r="P402" t="s">
        <v>33</v>
      </c>
      <c r="Q402" t="s">
        <v>33</v>
      </c>
      <c r="R402" t="s">
        <v>33</v>
      </c>
      <c r="S402" t="s">
        <v>33</v>
      </c>
      <c r="T402" t="s">
        <v>33</v>
      </c>
      <c r="U402" t="s">
        <v>33</v>
      </c>
      <c r="V402" t="s">
        <v>33</v>
      </c>
      <c r="W402" t="s">
        <v>33</v>
      </c>
      <c r="X402" t="s">
        <v>33</v>
      </c>
      <c r="Y402" t="s">
        <v>33</v>
      </c>
      <c r="Z402" t="s">
        <v>33</v>
      </c>
      <c r="AA402" t="s">
        <v>33</v>
      </c>
      <c r="AB402" t="s">
        <v>33</v>
      </c>
      <c r="AC402" t="s">
        <v>36</v>
      </c>
    </row>
    <row r="403" spans="1:29" x14ac:dyDescent="0.25">
      <c r="A403" t="s">
        <v>2404</v>
      </c>
      <c r="B403" t="s">
        <v>2405</v>
      </c>
      <c r="C403" t="s">
        <v>2406</v>
      </c>
      <c r="D403">
        <v>2022</v>
      </c>
      <c r="E403">
        <v>7</v>
      </c>
      <c r="F403" t="s">
        <v>2407</v>
      </c>
      <c r="G403" t="s">
        <v>33</v>
      </c>
      <c r="H403" t="s">
        <v>33</v>
      </c>
      <c r="I403" t="s">
        <v>33</v>
      </c>
      <c r="J403" t="s">
        <v>33</v>
      </c>
      <c r="K403" t="s">
        <v>33</v>
      </c>
      <c r="L403" t="s">
        <v>33</v>
      </c>
      <c r="M403" t="s">
        <v>33</v>
      </c>
      <c r="N403" t="s">
        <v>34</v>
      </c>
      <c r="O403" t="s">
        <v>2408</v>
      </c>
      <c r="P403" t="s">
        <v>33</v>
      </c>
      <c r="Q403" t="s">
        <v>33</v>
      </c>
      <c r="R403" t="s">
        <v>33</v>
      </c>
      <c r="S403" t="s">
        <v>33</v>
      </c>
      <c r="T403" t="s">
        <v>33</v>
      </c>
      <c r="U403" t="s">
        <v>33</v>
      </c>
      <c r="V403" t="s">
        <v>33</v>
      </c>
      <c r="W403" t="s">
        <v>33</v>
      </c>
      <c r="X403" t="s">
        <v>33</v>
      </c>
      <c r="Y403" t="s">
        <v>33</v>
      </c>
      <c r="Z403" t="s">
        <v>33</v>
      </c>
      <c r="AA403" t="s">
        <v>33</v>
      </c>
      <c r="AB403" t="s">
        <v>33</v>
      </c>
      <c r="AC403" t="s">
        <v>36</v>
      </c>
    </row>
    <row r="404" spans="1:29" x14ac:dyDescent="0.25">
      <c r="A404" t="s">
        <v>2409</v>
      </c>
      <c r="B404" t="s">
        <v>2410</v>
      </c>
      <c r="C404" t="s">
        <v>2411</v>
      </c>
      <c r="D404">
        <v>2020</v>
      </c>
      <c r="E404">
        <v>12</v>
      </c>
      <c r="F404" t="s">
        <v>2412</v>
      </c>
      <c r="G404" t="s">
        <v>33</v>
      </c>
      <c r="H404" t="s">
        <v>33</v>
      </c>
      <c r="I404" t="s">
        <v>33</v>
      </c>
      <c r="J404" t="s">
        <v>33</v>
      </c>
      <c r="K404" t="s">
        <v>33</v>
      </c>
      <c r="L404" t="s">
        <v>33</v>
      </c>
      <c r="M404" t="s">
        <v>33</v>
      </c>
      <c r="N404" t="s">
        <v>2413</v>
      </c>
      <c r="P404" t="s">
        <v>33</v>
      </c>
      <c r="Q404" t="s">
        <v>170</v>
      </c>
      <c r="R404" t="s">
        <v>33</v>
      </c>
      <c r="S404" t="s">
        <v>1853</v>
      </c>
      <c r="T404" t="s">
        <v>106</v>
      </c>
      <c r="U404" t="s">
        <v>33</v>
      </c>
      <c r="V404" t="s">
        <v>33</v>
      </c>
      <c r="W404" t="s">
        <v>81</v>
      </c>
      <c r="X404" t="s">
        <v>33</v>
      </c>
      <c r="Y404" t="s">
        <v>33</v>
      </c>
      <c r="Z404" t="s">
        <v>80</v>
      </c>
      <c r="AA404" t="s">
        <v>33</v>
      </c>
      <c r="AB404" t="s">
        <v>33</v>
      </c>
      <c r="AC404" t="s">
        <v>36</v>
      </c>
    </row>
    <row r="405" spans="1:29" x14ac:dyDescent="0.25">
      <c r="A405" t="s">
        <v>2414</v>
      </c>
      <c r="B405" t="s">
        <v>2415</v>
      </c>
      <c r="C405" t="s">
        <v>2416</v>
      </c>
      <c r="D405">
        <v>2020</v>
      </c>
      <c r="E405">
        <v>12</v>
      </c>
      <c r="F405" t="s">
        <v>2417</v>
      </c>
      <c r="G405" t="s">
        <v>33</v>
      </c>
      <c r="H405" t="s">
        <v>33</v>
      </c>
      <c r="I405" t="s">
        <v>33</v>
      </c>
      <c r="J405" t="s">
        <v>33</v>
      </c>
      <c r="K405" t="s">
        <v>33</v>
      </c>
      <c r="L405" t="s">
        <v>33</v>
      </c>
      <c r="M405" t="s">
        <v>33</v>
      </c>
      <c r="N405" t="str">
        <f>VLOOKUP($C405,Sheet2!$C:$U,4,FALSE)</f>
        <v>Years of Life Lost from heatwaves in Czech republic</v>
      </c>
      <c r="O405" t="str">
        <f>VLOOKUP($C405,Sheet2!$C:$U,5,FALSE)</f>
        <v>The frequency and intensity of heat waves increased during 1994–2017. Mean effects of heat waves on mortality decreased while the overall death burden associated with heat waves increased.</v>
      </c>
      <c r="P405" t="str">
        <f>VLOOKUP($C405,Sheet2!$C:$U,6,FALSE)</f>
        <v>NA</v>
      </c>
      <c r="Q405" t="s">
        <v>170</v>
      </c>
      <c r="R405" t="str">
        <f>VLOOKUP($C405,Sheet2!$C:$U,8,FALSE)</f>
        <v>heatwaves</v>
      </c>
      <c r="S405" t="str">
        <f>VLOOKUP($C405,Sheet2!$C:$U,9,FALSE)</f>
        <v>Exposure, Sensitivity</v>
      </c>
      <c r="T405" t="s">
        <v>106</v>
      </c>
      <c r="U405" t="str">
        <f>VLOOKUP($C405,Sheet2!$C:$U,11,FALSE)</f>
        <v>No</v>
      </c>
      <c r="V405" t="str">
        <f>VLOOKUP($C405,Sheet2!$C:$U,12,FALSE)</f>
        <v>Yes</v>
      </c>
      <c r="W405" t="str">
        <f>VLOOKUP($C405,Sheet2!$C:$U,13,FALSE)</f>
        <v>No</v>
      </c>
      <c r="X405" t="str">
        <f>VLOOKUP($C405,Sheet2!$C:$U,14,FALSE)</f>
        <v>No</v>
      </c>
      <c r="Y405" t="str">
        <f>VLOOKUP($C405,Sheet2!$C:$U,15,FALSE)</f>
        <v>1994 - 2017</v>
      </c>
      <c r="Z405" t="str">
        <f>VLOOKUP($C405,Sheet2!$C:$U,16,FALSE)</f>
        <v>Czech Republic</v>
      </c>
      <c r="AA405" t="str">
        <f>VLOOKUP($C405,Sheet2!$C:$U,17,FALSE)</f>
        <v>No</v>
      </c>
      <c r="AB405" t="str">
        <f>VLOOKUP($C405,Sheet2!$C:$U,18,FALSE)</f>
        <v>NA</v>
      </c>
      <c r="AC405" t="s">
        <v>41</v>
      </c>
    </row>
    <row r="406" spans="1:29" x14ac:dyDescent="0.25">
      <c r="A406" t="s">
        <v>2418</v>
      </c>
      <c r="B406" t="s">
        <v>2419</v>
      </c>
      <c r="C406" t="s">
        <v>2420</v>
      </c>
      <c r="D406">
        <v>2020</v>
      </c>
      <c r="E406">
        <v>13</v>
      </c>
      <c r="F406" t="s">
        <v>2421</v>
      </c>
      <c r="G406" t="s">
        <v>33</v>
      </c>
      <c r="H406" t="s">
        <v>33</v>
      </c>
      <c r="I406" t="s">
        <v>33</v>
      </c>
      <c r="J406" t="s">
        <v>33</v>
      </c>
      <c r="K406" t="s">
        <v>33</v>
      </c>
      <c r="L406" t="s">
        <v>33</v>
      </c>
      <c r="M406" t="s">
        <v>33</v>
      </c>
      <c r="N406" t="s">
        <v>34</v>
      </c>
      <c r="O406" t="s">
        <v>1583</v>
      </c>
      <c r="P406" t="s">
        <v>33</v>
      </c>
      <c r="Q406" t="s">
        <v>33</v>
      </c>
      <c r="R406" t="s">
        <v>33</v>
      </c>
      <c r="S406" t="s">
        <v>33</v>
      </c>
      <c r="T406" t="s">
        <v>33</v>
      </c>
      <c r="U406" t="s">
        <v>33</v>
      </c>
      <c r="V406" t="s">
        <v>33</v>
      </c>
      <c r="W406" t="s">
        <v>33</v>
      </c>
      <c r="X406" t="s">
        <v>33</v>
      </c>
      <c r="Y406" t="s">
        <v>33</v>
      </c>
      <c r="Z406" t="s">
        <v>33</v>
      </c>
      <c r="AA406" t="s">
        <v>33</v>
      </c>
      <c r="AB406" t="s">
        <v>33</v>
      </c>
      <c r="AC406" t="s">
        <v>36</v>
      </c>
    </row>
    <row r="407" spans="1:29" x14ac:dyDescent="0.25">
      <c r="A407" t="s">
        <v>2422</v>
      </c>
      <c r="B407" t="s">
        <v>2423</v>
      </c>
      <c r="C407" t="s">
        <v>2424</v>
      </c>
      <c r="D407">
        <v>2020</v>
      </c>
      <c r="E407">
        <v>13</v>
      </c>
      <c r="F407" t="s">
        <v>2425</v>
      </c>
      <c r="G407" t="s">
        <v>33</v>
      </c>
      <c r="H407" t="s">
        <v>33</v>
      </c>
      <c r="I407" t="s">
        <v>33</v>
      </c>
      <c r="J407" t="s">
        <v>33</v>
      </c>
      <c r="K407" t="s">
        <v>33</v>
      </c>
      <c r="L407" t="s">
        <v>33</v>
      </c>
      <c r="M407" t="s">
        <v>33</v>
      </c>
      <c r="N407" t="str">
        <f>VLOOKUP($C407,Sheet2!$C:$U,4,FALSE)</f>
        <v>N/A</v>
      </c>
      <c r="O407" t="str">
        <f>VLOOKUP($C407,Sheet2!$C:$U,5,FALSE)</f>
        <v>NA</v>
      </c>
      <c r="P407" t="str">
        <f>VLOOKUP($C407,Sheet2!$C:$U,6,FALSE)</f>
        <v>NA</v>
      </c>
      <c r="Q407" t="str">
        <f>VLOOKUP($C407,Sheet2!$C:$U,7,FALSE)</f>
        <v>NA</v>
      </c>
      <c r="R407" t="str">
        <f>VLOOKUP($C407,Sheet2!$C:$U,8,FALSE)</f>
        <v>NA</v>
      </c>
      <c r="S407" t="str">
        <f>VLOOKUP($C407,Sheet2!$C:$U,9,FALSE)</f>
        <v>NA</v>
      </c>
      <c r="T407" t="str">
        <f>VLOOKUP($C407,Sheet2!$C:$U,10,FALSE)</f>
        <v>NA</v>
      </c>
      <c r="U407" t="str">
        <f>VLOOKUP($C407,Sheet2!$C:$U,11,FALSE)</f>
        <v>NA</v>
      </c>
      <c r="V407" t="str">
        <f>VLOOKUP($C407,Sheet2!$C:$U,12,FALSE)</f>
        <v>NA</v>
      </c>
      <c r="W407" t="str">
        <f>VLOOKUP($C407,Sheet2!$C:$U,13,FALSE)</f>
        <v>NA</v>
      </c>
      <c r="X407" t="str">
        <f>VLOOKUP($C407,Sheet2!$C:$U,14,FALSE)</f>
        <v>NA</v>
      </c>
      <c r="Y407" t="str">
        <f>VLOOKUP($C407,Sheet2!$C:$U,15,FALSE)</f>
        <v>NA</v>
      </c>
      <c r="Z407" t="str">
        <f>VLOOKUP($C407,Sheet2!$C:$U,16,FALSE)</f>
        <v>NA</v>
      </c>
      <c r="AA407" t="str">
        <f>VLOOKUP($C407,Sheet2!$C:$U,17,FALSE)</f>
        <v>NA</v>
      </c>
      <c r="AB407" t="str">
        <f>VLOOKUP($C407,Sheet2!$C:$U,18,FALSE)</f>
        <v>NA</v>
      </c>
      <c r="AC407" t="s">
        <v>41</v>
      </c>
    </row>
    <row r="408" spans="1:29" x14ac:dyDescent="0.25">
      <c r="A408" t="s">
        <v>2426</v>
      </c>
      <c r="B408" t="s">
        <v>2427</v>
      </c>
      <c r="C408" t="s">
        <v>2428</v>
      </c>
      <c r="D408">
        <v>2020</v>
      </c>
      <c r="E408">
        <v>28</v>
      </c>
      <c r="F408" t="s">
        <v>2429</v>
      </c>
      <c r="G408" t="s">
        <v>126</v>
      </c>
      <c r="H408" t="s">
        <v>36</v>
      </c>
      <c r="I408" t="s">
        <v>2430</v>
      </c>
      <c r="J408" t="s">
        <v>2427</v>
      </c>
      <c r="K408" t="s">
        <v>2431</v>
      </c>
      <c r="L408">
        <v>4</v>
      </c>
      <c r="M408">
        <v>4</v>
      </c>
      <c r="N408" t="s">
        <v>34</v>
      </c>
      <c r="O408" t="s">
        <v>33</v>
      </c>
      <c r="P408" t="s">
        <v>33</v>
      </c>
      <c r="Q408" t="s">
        <v>33</v>
      </c>
      <c r="R408" t="s">
        <v>33</v>
      </c>
      <c r="S408" t="s">
        <v>33</v>
      </c>
      <c r="T408" t="s">
        <v>33</v>
      </c>
      <c r="U408" t="s">
        <v>33</v>
      </c>
      <c r="V408" t="s">
        <v>33</v>
      </c>
      <c r="W408" t="s">
        <v>33</v>
      </c>
      <c r="X408" t="s">
        <v>33</v>
      </c>
      <c r="Y408" t="s">
        <v>33</v>
      </c>
      <c r="Z408" t="s">
        <v>33</v>
      </c>
      <c r="AA408" t="s">
        <v>33</v>
      </c>
      <c r="AB408">
        <v>0</v>
      </c>
      <c r="AC408" t="s">
        <v>36</v>
      </c>
    </row>
    <row r="409" spans="1:29" x14ac:dyDescent="0.25">
      <c r="A409" t="s">
        <v>2432</v>
      </c>
      <c r="B409" t="s">
        <v>2433</v>
      </c>
      <c r="C409" t="s">
        <v>2434</v>
      </c>
      <c r="D409">
        <v>2020</v>
      </c>
      <c r="E409">
        <v>20</v>
      </c>
      <c r="F409" t="s">
        <v>2435</v>
      </c>
      <c r="G409" t="s">
        <v>33</v>
      </c>
      <c r="H409" t="s">
        <v>33</v>
      </c>
      <c r="I409" t="s">
        <v>33</v>
      </c>
      <c r="J409" t="s">
        <v>33</v>
      </c>
      <c r="K409" t="s">
        <v>33</v>
      </c>
      <c r="L409" t="s">
        <v>33</v>
      </c>
      <c r="M409" t="s">
        <v>33</v>
      </c>
      <c r="N409" t="s">
        <v>34</v>
      </c>
      <c r="P409" t="s">
        <v>33</v>
      </c>
      <c r="Q409" t="s">
        <v>33</v>
      </c>
      <c r="R409" t="s">
        <v>33</v>
      </c>
      <c r="S409" t="s">
        <v>33</v>
      </c>
      <c r="T409" t="s">
        <v>33</v>
      </c>
      <c r="U409" t="s">
        <v>81</v>
      </c>
      <c r="V409" t="s">
        <v>33</v>
      </c>
      <c r="W409" t="s">
        <v>81</v>
      </c>
      <c r="X409" t="s">
        <v>33</v>
      </c>
      <c r="Y409" t="s">
        <v>33</v>
      </c>
      <c r="Z409" t="s">
        <v>2436</v>
      </c>
      <c r="AA409" t="s">
        <v>33</v>
      </c>
      <c r="AB409" t="s">
        <v>33</v>
      </c>
      <c r="AC409" t="s">
        <v>36</v>
      </c>
    </row>
    <row r="410" spans="1:29" x14ac:dyDescent="0.25">
      <c r="A410" t="s">
        <v>2437</v>
      </c>
      <c r="B410" t="s">
        <v>2438</v>
      </c>
      <c r="C410" t="s">
        <v>2439</v>
      </c>
      <c r="D410">
        <v>2020</v>
      </c>
      <c r="E410">
        <v>55</v>
      </c>
      <c r="F410" t="s">
        <v>2440</v>
      </c>
      <c r="G410" t="s">
        <v>126</v>
      </c>
      <c r="H410" t="s">
        <v>41</v>
      </c>
      <c r="I410" t="s">
        <v>2441</v>
      </c>
      <c r="J410" t="s">
        <v>2438</v>
      </c>
      <c r="K410" t="s">
        <v>2442</v>
      </c>
      <c r="L410">
        <v>5</v>
      </c>
      <c r="M410">
        <v>5</v>
      </c>
      <c r="N410" t="s">
        <v>34</v>
      </c>
      <c r="O410" t="s">
        <v>33</v>
      </c>
      <c r="P410" t="s">
        <v>33</v>
      </c>
      <c r="Q410" t="s">
        <v>33</v>
      </c>
      <c r="R410" t="s">
        <v>33</v>
      </c>
      <c r="S410" t="s">
        <v>33</v>
      </c>
      <c r="T410" t="s">
        <v>33</v>
      </c>
      <c r="U410" t="s">
        <v>33</v>
      </c>
      <c r="V410" t="s">
        <v>33</v>
      </c>
      <c r="W410" t="s">
        <v>33</v>
      </c>
      <c r="X410" t="s">
        <v>33</v>
      </c>
      <c r="Y410" t="s">
        <v>33</v>
      </c>
      <c r="Z410" t="s">
        <v>33</v>
      </c>
      <c r="AA410" t="s">
        <v>33</v>
      </c>
      <c r="AB410">
        <v>0</v>
      </c>
      <c r="AC410" t="s">
        <v>36</v>
      </c>
    </row>
    <row r="411" spans="1:29" x14ac:dyDescent="0.25">
      <c r="A411" t="s">
        <v>2443</v>
      </c>
      <c r="B411" t="s">
        <v>2444</v>
      </c>
      <c r="C411" t="s">
        <v>2445</v>
      </c>
      <c r="D411">
        <v>2020</v>
      </c>
      <c r="E411">
        <v>20</v>
      </c>
      <c r="F411" t="s">
        <v>2446</v>
      </c>
      <c r="G411" t="s">
        <v>33</v>
      </c>
      <c r="H411" t="s">
        <v>33</v>
      </c>
      <c r="I411" t="s">
        <v>33</v>
      </c>
      <c r="J411" t="s">
        <v>33</v>
      </c>
      <c r="K411" t="s">
        <v>33</v>
      </c>
      <c r="L411" t="s">
        <v>33</v>
      </c>
      <c r="M411" t="s">
        <v>33</v>
      </c>
      <c r="N411" t="s">
        <v>2447</v>
      </c>
      <c r="P411" t="s">
        <v>33</v>
      </c>
      <c r="Q411" t="s">
        <v>418</v>
      </c>
      <c r="R411" t="s">
        <v>2448</v>
      </c>
      <c r="S411" t="s">
        <v>309</v>
      </c>
      <c r="T411" t="s">
        <v>348</v>
      </c>
      <c r="U411" t="s">
        <v>33</v>
      </c>
      <c r="V411" t="s">
        <v>33</v>
      </c>
      <c r="W411" t="s">
        <v>33</v>
      </c>
      <c r="X411" t="s">
        <v>33</v>
      </c>
      <c r="Y411" t="s">
        <v>2449</v>
      </c>
      <c r="Z411" t="s">
        <v>272</v>
      </c>
      <c r="AA411" t="s">
        <v>33</v>
      </c>
      <c r="AB411" t="s">
        <v>33</v>
      </c>
      <c r="AC411" t="s">
        <v>36</v>
      </c>
    </row>
    <row r="412" spans="1:29" x14ac:dyDescent="0.25">
      <c r="A412" t="s">
        <v>2450</v>
      </c>
      <c r="B412" t="s">
        <v>2451</v>
      </c>
      <c r="C412" t="s">
        <v>2452</v>
      </c>
      <c r="D412">
        <v>2020</v>
      </c>
      <c r="E412">
        <v>30</v>
      </c>
      <c r="F412" t="s">
        <v>2453</v>
      </c>
      <c r="G412" t="s">
        <v>126</v>
      </c>
      <c r="H412" t="s">
        <v>36</v>
      </c>
      <c r="I412" t="s">
        <v>2454</v>
      </c>
      <c r="J412" t="s">
        <v>2451</v>
      </c>
      <c r="K412" t="s">
        <v>2455</v>
      </c>
      <c r="L412">
        <v>6</v>
      </c>
      <c r="M412">
        <v>6</v>
      </c>
      <c r="N412" t="s">
        <v>34</v>
      </c>
      <c r="O412" t="s">
        <v>33</v>
      </c>
      <c r="P412" t="s">
        <v>33</v>
      </c>
      <c r="Q412" t="s">
        <v>33</v>
      </c>
      <c r="R412" t="s">
        <v>33</v>
      </c>
      <c r="S412" t="s">
        <v>33</v>
      </c>
      <c r="T412" t="s">
        <v>33</v>
      </c>
      <c r="U412" t="s">
        <v>33</v>
      </c>
      <c r="V412" t="s">
        <v>33</v>
      </c>
      <c r="W412" t="s">
        <v>33</v>
      </c>
      <c r="X412" t="s">
        <v>33</v>
      </c>
      <c r="Y412" t="s">
        <v>33</v>
      </c>
      <c r="Z412" t="s">
        <v>33</v>
      </c>
      <c r="AA412" t="s">
        <v>33</v>
      </c>
      <c r="AB412">
        <v>0</v>
      </c>
      <c r="AC412" t="s">
        <v>36</v>
      </c>
    </row>
    <row r="413" spans="1:29" x14ac:dyDescent="0.25">
      <c r="A413" t="s">
        <v>2456</v>
      </c>
      <c r="B413" t="s">
        <v>2457</v>
      </c>
      <c r="C413" t="s">
        <v>2458</v>
      </c>
      <c r="D413">
        <v>2019</v>
      </c>
      <c r="E413">
        <v>17</v>
      </c>
      <c r="F413" t="s">
        <v>2459</v>
      </c>
      <c r="G413" t="s">
        <v>33</v>
      </c>
      <c r="H413" t="s">
        <v>33</v>
      </c>
      <c r="I413" t="s">
        <v>33</v>
      </c>
      <c r="J413" t="s">
        <v>33</v>
      </c>
      <c r="K413" t="s">
        <v>33</v>
      </c>
      <c r="L413" t="s">
        <v>33</v>
      </c>
      <c r="M413" t="s">
        <v>33</v>
      </c>
      <c r="N413" t="str">
        <f>VLOOKUP($C413,Sheet2!$C:$U,4,FALSE)</f>
        <v>N/A</v>
      </c>
      <c r="O413" t="str">
        <f>VLOOKUP($C413,Sheet2!$C:$U,5,FALSE)</f>
        <v>NA</v>
      </c>
      <c r="P413" t="str">
        <f>VLOOKUP($C413,Sheet2!$C:$U,6,FALSE)</f>
        <v>NA</v>
      </c>
      <c r="Q413" t="str">
        <f>VLOOKUP($C413,Sheet2!$C:$U,7,FALSE)</f>
        <v>NA</v>
      </c>
      <c r="R413" t="str">
        <f>VLOOKUP($C413,Sheet2!$C:$U,8,FALSE)</f>
        <v>NA</v>
      </c>
      <c r="S413" t="str">
        <f>VLOOKUP($C413,Sheet2!$C:$U,9,FALSE)</f>
        <v>NA</v>
      </c>
      <c r="T413" t="str">
        <f>VLOOKUP($C413,Sheet2!$C:$U,10,FALSE)</f>
        <v>NA</v>
      </c>
      <c r="U413" t="str">
        <f>VLOOKUP($C413,Sheet2!$C:$U,11,FALSE)</f>
        <v>NA</v>
      </c>
      <c r="V413" t="str">
        <f>VLOOKUP($C413,Sheet2!$C:$U,12,FALSE)</f>
        <v>NA</v>
      </c>
      <c r="W413" t="str">
        <f>VLOOKUP($C413,Sheet2!$C:$U,13,FALSE)</f>
        <v>NA</v>
      </c>
      <c r="X413" t="str">
        <f>VLOOKUP($C413,Sheet2!$C:$U,14,FALSE)</f>
        <v>NA</v>
      </c>
      <c r="Y413" t="str">
        <f>VLOOKUP($C413,Sheet2!$C:$U,15,FALSE)</f>
        <v>NA</v>
      </c>
      <c r="Z413" t="str">
        <f>VLOOKUP($C413,Sheet2!$C:$U,16,FALSE)</f>
        <v>NA</v>
      </c>
      <c r="AA413" t="str">
        <f>VLOOKUP($C413,Sheet2!$C:$U,17,FALSE)</f>
        <v>NA</v>
      </c>
      <c r="AB413" t="str">
        <f>VLOOKUP($C413,Sheet2!$C:$U,18,FALSE)</f>
        <v>NA</v>
      </c>
      <c r="AC413" t="s">
        <v>41</v>
      </c>
    </row>
    <row r="414" spans="1:29" x14ac:dyDescent="0.25">
      <c r="A414" t="s">
        <v>2460</v>
      </c>
      <c r="B414" t="s">
        <v>2461</v>
      </c>
      <c r="C414" t="s">
        <v>2462</v>
      </c>
      <c r="D414">
        <v>2019</v>
      </c>
      <c r="E414">
        <v>27</v>
      </c>
      <c r="F414" t="s">
        <v>2463</v>
      </c>
      <c r="G414" t="s">
        <v>33</v>
      </c>
      <c r="H414" t="s">
        <v>33</v>
      </c>
      <c r="I414" t="s">
        <v>33</v>
      </c>
      <c r="J414" t="s">
        <v>33</v>
      </c>
      <c r="K414" t="s">
        <v>33</v>
      </c>
      <c r="L414" t="s">
        <v>33</v>
      </c>
      <c r="M414" t="s">
        <v>33</v>
      </c>
      <c r="N414" t="str">
        <f>VLOOKUP($C414,Sheet2!$C:$U,4,FALSE)</f>
        <v>N/A</v>
      </c>
      <c r="O414" t="str">
        <f>VLOOKUP($C414,Sheet2!$C:$U,5,FALSE)</f>
        <v>NA</v>
      </c>
      <c r="P414" t="str">
        <f>VLOOKUP($C414,Sheet2!$C:$U,6,FALSE)</f>
        <v>NA</v>
      </c>
      <c r="Q414" t="str">
        <f>VLOOKUP($C414,Sheet2!$C:$U,7,FALSE)</f>
        <v>NA</v>
      </c>
      <c r="R414" t="str">
        <f>VLOOKUP($C414,Sheet2!$C:$U,8,FALSE)</f>
        <v>NA</v>
      </c>
      <c r="S414" t="str">
        <f>VLOOKUP($C414,Sheet2!$C:$U,9,FALSE)</f>
        <v>NA</v>
      </c>
      <c r="T414" t="str">
        <f>VLOOKUP($C414,Sheet2!$C:$U,10,FALSE)</f>
        <v>NA</v>
      </c>
      <c r="U414" t="str">
        <f>VLOOKUP($C414,Sheet2!$C:$U,11,FALSE)</f>
        <v>NA</v>
      </c>
      <c r="V414" t="str">
        <f>VLOOKUP($C414,Sheet2!$C:$U,12,FALSE)</f>
        <v>NA</v>
      </c>
      <c r="W414" t="str">
        <f>VLOOKUP($C414,Sheet2!$C:$U,13,FALSE)</f>
        <v>NA</v>
      </c>
      <c r="X414" t="str">
        <f>VLOOKUP($C414,Sheet2!$C:$U,14,FALSE)</f>
        <v>NA</v>
      </c>
      <c r="Y414" t="str">
        <f>VLOOKUP($C414,Sheet2!$C:$U,15,FALSE)</f>
        <v>NA</v>
      </c>
      <c r="Z414" t="str">
        <f>VLOOKUP($C414,Sheet2!$C:$U,16,FALSE)</f>
        <v>NA</v>
      </c>
      <c r="AA414" t="str">
        <f>VLOOKUP($C414,Sheet2!$C:$U,17,FALSE)</f>
        <v>NA</v>
      </c>
      <c r="AB414" t="str">
        <f>VLOOKUP($C414,Sheet2!$C:$U,18,FALSE)</f>
        <v>NA</v>
      </c>
      <c r="AC414" t="s">
        <v>41</v>
      </c>
    </row>
    <row r="415" spans="1:29" x14ac:dyDescent="0.25">
      <c r="A415" t="s">
        <v>2464</v>
      </c>
      <c r="B415" t="s">
        <v>2465</v>
      </c>
      <c r="C415" t="s">
        <v>2466</v>
      </c>
      <c r="D415">
        <v>2019</v>
      </c>
      <c r="E415">
        <v>16</v>
      </c>
      <c r="F415" t="s">
        <v>2467</v>
      </c>
      <c r="G415" t="s">
        <v>33</v>
      </c>
      <c r="H415" t="s">
        <v>33</v>
      </c>
      <c r="I415" t="s">
        <v>33</v>
      </c>
      <c r="J415" t="s">
        <v>33</v>
      </c>
      <c r="K415" t="s">
        <v>33</v>
      </c>
      <c r="L415" t="s">
        <v>33</v>
      </c>
      <c r="M415" t="s">
        <v>33</v>
      </c>
      <c r="N415" t="str">
        <f>VLOOKUP($C415,Sheet2!$C:$U,4,FALSE)</f>
        <v>N/A</v>
      </c>
      <c r="O415" t="str">
        <f>VLOOKUP($C415,Sheet2!$C:$U,5,FALSE)</f>
        <v>NA</v>
      </c>
      <c r="P415" t="str">
        <f>VLOOKUP($C415,Sheet2!$C:$U,6,FALSE)</f>
        <v>NA</v>
      </c>
      <c r="Q415" t="str">
        <f>VLOOKUP($C415,Sheet2!$C:$U,7,FALSE)</f>
        <v>NA</v>
      </c>
      <c r="R415" t="str">
        <f>VLOOKUP($C415,Sheet2!$C:$U,8,FALSE)</f>
        <v>NA</v>
      </c>
      <c r="S415" t="str">
        <f>VLOOKUP($C415,Sheet2!$C:$U,9,FALSE)</f>
        <v>NA</v>
      </c>
      <c r="T415" t="str">
        <f>VLOOKUP($C415,Sheet2!$C:$U,10,FALSE)</f>
        <v>NA</v>
      </c>
      <c r="U415" t="str">
        <f>VLOOKUP($C415,Sheet2!$C:$U,11,FALSE)</f>
        <v>NA</v>
      </c>
      <c r="V415" t="str">
        <f>VLOOKUP($C415,Sheet2!$C:$U,12,FALSE)</f>
        <v>NA</v>
      </c>
      <c r="W415" t="str">
        <f>VLOOKUP($C415,Sheet2!$C:$U,13,FALSE)</f>
        <v>NA</v>
      </c>
      <c r="X415" t="str">
        <f>VLOOKUP($C415,Sheet2!$C:$U,14,FALSE)</f>
        <v>NA</v>
      </c>
      <c r="Y415" t="str">
        <f>VLOOKUP($C415,Sheet2!$C:$U,15,FALSE)</f>
        <v>NA</v>
      </c>
      <c r="Z415" t="str">
        <f>VLOOKUP($C415,Sheet2!$C:$U,16,FALSE)</f>
        <v>NA</v>
      </c>
      <c r="AA415" t="str">
        <f>VLOOKUP($C415,Sheet2!$C:$U,17,FALSE)</f>
        <v>NA</v>
      </c>
      <c r="AB415" t="str">
        <f>VLOOKUP($C415,Sheet2!$C:$U,18,FALSE)</f>
        <v>NA</v>
      </c>
      <c r="AC415" t="s">
        <v>41</v>
      </c>
    </row>
    <row r="416" spans="1:29" x14ac:dyDescent="0.25">
      <c r="A416" t="s">
        <v>2468</v>
      </c>
      <c r="B416" t="s">
        <v>2469</v>
      </c>
      <c r="C416" t="s">
        <v>2470</v>
      </c>
      <c r="D416">
        <v>2019</v>
      </c>
      <c r="E416">
        <v>41</v>
      </c>
      <c r="F416" t="s">
        <v>2471</v>
      </c>
      <c r="G416" t="s">
        <v>33</v>
      </c>
      <c r="H416" t="s">
        <v>33</v>
      </c>
      <c r="I416" t="s">
        <v>33</v>
      </c>
      <c r="J416" t="s">
        <v>33</v>
      </c>
      <c r="K416" t="s">
        <v>33</v>
      </c>
      <c r="L416" t="s">
        <v>33</v>
      </c>
      <c r="M416" t="s">
        <v>33</v>
      </c>
      <c r="N416" t="str">
        <f>VLOOKUP($C416,Sheet2!$C:$U,4,FALSE)</f>
        <v>N/A</v>
      </c>
      <c r="O416" t="str">
        <f>VLOOKUP($C416,Sheet2!$C:$U,5,FALSE)</f>
        <v>NA</v>
      </c>
      <c r="P416" t="str">
        <f>VLOOKUP($C416,Sheet2!$C:$U,6,FALSE)</f>
        <v>NA</v>
      </c>
      <c r="Q416" t="str">
        <f>VLOOKUP($C416,Sheet2!$C:$U,7,FALSE)</f>
        <v>NA</v>
      </c>
      <c r="R416" t="str">
        <f>VLOOKUP($C416,Sheet2!$C:$U,8,FALSE)</f>
        <v>NA</v>
      </c>
      <c r="S416" t="str">
        <f>VLOOKUP($C416,Sheet2!$C:$U,9,FALSE)</f>
        <v>NA</v>
      </c>
      <c r="T416" t="str">
        <f>VLOOKUP($C416,Sheet2!$C:$U,10,FALSE)</f>
        <v>NA</v>
      </c>
      <c r="U416" t="str">
        <f>VLOOKUP($C416,Sheet2!$C:$U,11,FALSE)</f>
        <v>NA</v>
      </c>
      <c r="V416" t="str">
        <f>VLOOKUP($C416,Sheet2!$C:$U,12,FALSE)</f>
        <v>NA</v>
      </c>
      <c r="W416" t="str">
        <f>VLOOKUP($C416,Sheet2!$C:$U,13,FALSE)</f>
        <v>NA</v>
      </c>
      <c r="X416" t="str">
        <f>VLOOKUP($C416,Sheet2!$C:$U,14,FALSE)</f>
        <v>NA</v>
      </c>
      <c r="Y416" t="str">
        <f>VLOOKUP($C416,Sheet2!$C:$U,15,FALSE)</f>
        <v>NA</v>
      </c>
      <c r="Z416" t="str">
        <f>VLOOKUP($C416,Sheet2!$C:$U,16,FALSE)</f>
        <v>NA</v>
      </c>
      <c r="AA416" t="str">
        <f>VLOOKUP($C416,Sheet2!$C:$U,17,FALSE)</f>
        <v>NA</v>
      </c>
      <c r="AB416" t="str">
        <f>VLOOKUP($C416,Sheet2!$C:$U,18,FALSE)</f>
        <v>NA</v>
      </c>
      <c r="AC416" t="s">
        <v>41</v>
      </c>
    </row>
    <row r="417" spans="1:29" x14ac:dyDescent="0.25">
      <c r="A417" t="s">
        <v>2472</v>
      </c>
      <c r="B417" t="s">
        <v>2473</v>
      </c>
      <c r="C417" t="s">
        <v>2474</v>
      </c>
      <c r="D417">
        <v>2019</v>
      </c>
      <c r="E417">
        <v>18</v>
      </c>
      <c r="F417" t="s">
        <v>2475</v>
      </c>
      <c r="G417" t="s">
        <v>33</v>
      </c>
      <c r="H417" t="s">
        <v>33</v>
      </c>
      <c r="I417" t="s">
        <v>33</v>
      </c>
      <c r="J417" t="s">
        <v>33</v>
      </c>
      <c r="K417" t="s">
        <v>33</v>
      </c>
      <c r="L417" t="s">
        <v>33</v>
      </c>
      <c r="M417" t="s">
        <v>33</v>
      </c>
      <c r="N417" t="str">
        <f>VLOOKUP($C417,Sheet2!$C:$U,4,FALSE)</f>
        <v>N/A</v>
      </c>
      <c r="O417" t="str">
        <f>VLOOKUP($C417,Sheet2!$C:$U,5,FALSE)</f>
        <v>NA</v>
      </c>
      <c r="P417" t="str">
        <f>VLOOKUP($C417,Sheet2!$C:$U,6,FALSE)</f>
        <v>NA</v>
      </c>
      <c r="Q417" t="str">
        <f>VLOOKUP($C417,Sheet2!$C:$U,7,FALSE)</f>
        <v>NA</v>
      </c>
      <c r="R417" t="str">
        <f>VLOOKUP($C417,Sheet2!$C:$U,8,FALSE)</f>
        <v>NA</v>
      </c>
      <c r="S417" t="str">
        <f>VLOOKUP($C417,Sheet2!$C:$U,9,FALSE)</f>
        <v>NA</v>
      </c>
      <c r="T417" t="str">
        <f>VLOOKUP($C417,Sheet2!$C:$U,10,FALSE)</f>
        <v>NA</v>
      </c>
      <c r="U417" t="str">
        <f>VLOOKUP($C417,Sheet2!$C:$U,11,FALSE)</f>
        <v>NA</v>
      </c>
      <c r="V417" t="str">
        <f>VLOOKUP($C417,Sheet2!$C:$U,12,FALSE)</f>
        <v>NA</v>
      </c>
      <c r="W417" t="str">
        <f>VLOOKUP($C417,Sheet2!$C:$U,13,FALSE)</f>
        <v>NA</v>
      </c>
      <c r="X417" t="str">
        <f>VLOOKUP($C417,Sheet2!$C:$U,14,FALSE)</f>
        <v>NA</v>
      </c>
      <c r="Y417" t="str">
        <f>VLOOKUP($C417,Sheet2!$C:$U,15,FALSE)</f>
        <v>NA</v>
      </c>
      <c r="Z417" t="str">
        <f>VLOOKUP($C417,Sheet2!$C:$U,16,FALSE)</f>
        <v>NA</v>
      </c>
      <c r="AA417" t="str">
        <f>VLOOKUP($C417,Sheet2!$C:$U,17,FALSE)</f>
        <v>NA</v>
      </c>
      <c r="AB417" t="str">
        <f>VLOOKUP($C417,Sheet2!$C:$U,18,FALSE)</f>
        <v>NA</v>
      </c>
      <c r="AC417" t="s">
        <v>41</v>
      </c>
    </row>
    <row r="418" spans="1:29" x14ac:dyDescent="0.25">
      <c r="A418" t="s">
        <v>2476</v>
      </c>
      <c r="B418" t="s">
        <v>2477</v>
      </c>
      <c r="C418" t="s">
        <v>2478</v>
      </c>
      <c r="D418">
        <v>2019</v>
      </c>
      <c r="E418">
        <v>43</v>
      </c>
      <c r="F418" t="s">
        <v>2479</v>
      </c>
      <c r="G418" t="s">
        <v>126</v>
      </c>
      <c r="H418" t="s">
        <v>41</v>
      </c>
      <c r="I418" t="s">
        <v>2480</v>
      </c>
      <c r="J418" t="s">
        <v>2477</v>
      </c>
      <c r="K418" t="s">
        <v>2481</v>
      </c>
      <c r="L418">
        <v>12</v>
      </c>
      <c r="M418">
        <v>6</v>
      </c>
      <c r="N418" t="s">
        <v>34</v>
      </c>
      <c r="O418" t="s">
        <v>33</v>
      </c>
      <c r="P418" t="s">
        <v>33</v>
      </c>
      <c r="Q418" t="s">
        <v>33</v>
      </c>
      <c r="R418" t="s">
        <v>33</v>
      </c>
      <c r="S418" t="s">
        <v>33</v>
      </c>
      <c r="T418" t="s">
        <v>33</v>
      </c>
      <c r="U418" t="s">
        <v>33</v>
      </c>
      <c r="V418" t="s">
        <v>33</v>
      </c>
      <c r="W418" t="s">
        <v>33</v>
      </c>
      <c r="X418" t="s">
        <v>33</v>
      </c>
      <c r="Y418" t="s">
        <v>33</v>
      </c>
      <c r="Z418" t="s">
        <v>33</v>
      </c>
      <c r="AA418" t="s">
        <v>33</v>
      </c>
      <c r="AB418">
        <v>0</v>
      </c>
      <c r="AC418" t="s">
        <v>41</v>
      </c>
    </row>
    <row r="419" spans="1:29" x14ac:dyDescent="0.25">
      <c r="A419" t="s">
        <v>2482</v>
      </c>
      <c r="B419" t="s">
        <v>2483</v>
      </c>
      <c r="C419" t="s">
        <v>2484</v>
      </c>
      <c r="D419">
        <v>2019</v>
      </c>
      <c r="E419">
        <v>19</v>
      </c>
      <c r="F419" t="s">
        <v>2485</v>
      </c>
      <c r="G419" t="s">
        <v>33</v>
      </c>
      <c r="H419" t="s">
        <v>33</v>
      </c>
      <c r="I419" t="s">
        <v>33</v>
      </c>
      <c r="J419" t="s">
        <v>33</v>
      </c>
      <c r="K419" t="s">
        <v>33</v>
      </c>
      <c r="L419" t="s">
        <v>33</v>
      </c>
      <c r="M419" t="s">
        <v>33</v>
      </c>
      <c r="N419" t="str">
        <f>VLOOKUP($C419,Sheet2!$C:$U,4,FALSE)</f>
        <v>N/A</v>
      </c>
      <c r="O419" t="str">
        <f>VLOOKUP($C419,Sheet2!$C:$U,5,FALSE)</f>
        <v>NA</v>
      </c>
      <c r="P419" t="str">
        <f>VLOOKUP($C419,Sheet2!$C:$U,6,FALSE)</f>
        <v>NA</v>
      </c>
      <c r="Q419" t="str">
        <f>VLOOKUP($C419,Sheet2!$C:$U,7,FALSE)</f>
        <v>NA</v>
      </c>
      <c r="R419" t="str">
        <f>VLOOKUP($C419,Sheet2!$C:$U,8,FALSE)</f>
        <v>NA</v>
      </c>
      <c r="S419" t="str">
        <f>VLOOKUP($C419,Sheet2!$C:$U,9,FALSE)</f>
        <v>NA</v>
      </c>
      <c r="T419" t="str">
        <f>VLOOKUP($C419,Sheet2!$C:$U,10,FALSE)</f>
        <v>NA</v>
      </c>
      <c r="U419" t="str">
        <f>VLOOKUP($C419,Sheet2!$C:$U,11,FALSE)</f>
        <v>NA</v>
      </c>
      <c r="V419" t="str">
        <f>VLOOKUP($C419,Sheet2!$C:$U,12,FALSE)</f>
        <v>NA</v>
      </c>
      <c r="W419" t="str">
        <f>VLOOKUP($C419,Sheet2!$C:$U,13,FALSE)</f>
        <v>NA</v>
      </c>
      <c r="X419" t="str">
        <f>VLOOKUP($C419,Sheet2!$C:$U,14,FALSE)</f>
        <v>NA</v>
      </c>
      <c r="Y419" t="str">
        <f>VLOOKUP($C419,Sheet2!$C:$U,15,FALSE)</f>
        <v>NA</v>
      </c>
      <c r="Z419" t="str">
        <f>VLOOKUP($C419,Sheet2!$C:$U,16,FALSE)</f>
        <v>NA</v>
      </c>
      <c r="AA419" t="str">
        <f>VLOOKUP($C419,Sheet2!$C:$U,17,FALSE)</f>
        <v>NA</v>
      </c>
      <c r="AB419" t="str">
        <f>VLOOKUP($C419,Sheet2!$C:$U,18,FALSE)</f>
        <v>NA</v>
      </c>
      <c r="AC419" t="s">
        <v>41</v>
      </c>
    </row>
    <row r="420" spans="1:29" x14ac:dyDescent="0.25">
      <c r="A420" t="s">
        <v>2486</v>
      </c>
      <c r="B420" t="s">
        <v>2487</v>
      </c>
      <c r="C420" t="s">
        <v>2488</v>
      </c>
      <c r="D420">
        <v>2019</v>
      </c>
      <c r="E420">
        <v>24</v>
      </c>
      <c r="F420" t="s">
        <v>2489</v>
      </c>
      <c r="G420" t="s">
        <v>33</v>
      </c>
      <c r="H420" t="s">
        <v>33</v>
      </c>
      <c r="I420" t="s">
        <v>33</v>
      </c>
      <c r="J420" t="s">
        <v>33</v>
      </c>
      <c r="K420" t="s">
        <v>33</v>
      </c>
      <c r="L420" t="s">
        <v>33</v>
      </c>
      <c r="M420" t="s">
        <v>33</v>
      </c>
      <c r="N420" t="str">
        <f>VLOOKUP($C420,Sheet2!$C:$U,4,FALSE)</f>
        <v>N/A</v>
      </c>
      <c r="O420" t="str">
        <f>VLOOKUP($C420,Sheet2!$C:$U,5,FALSE)</f>
        <v>NA</v>
      </c>
      <c r="P420" t="str">
        <f>VLOOKUP($C420,Sheet2!$C:$U,6,FALSE)</f>
        <v>NA</v>
      </c>
      <c r="Q420" t="str">
        <f>VLOOKUP($C420,Sheet2!$C:$U,7,FALSE)</f>
        <v>NA</v>
      </c>
      <c r="R420" t="str">
        <f>VLOOKUP($C420,Sheet2!$C:$U,8,FALSE)</f>
        <v>NA</v>
      </c>
      <c r="S420" t="str">
        <f>VLOOKUP($C420,Sheet2!$C:$U,9,FALSE)</f>
        <v>NA</v>
      </c>
      <c r="T420" t="str">
        <f>VLOOKUP($C420,Sheet2!$C:$U,10,FALSE)</f>
        <v>NA</v>
      </c>
      <c r="U420" t="str">
        <f>VLOOKUP($C420,Sheet2!$C:$U,11,FALSE)</f>
        <v>NA</v>
      </c>
      <c r="V420" t="str">
        <f>VLOOKUP($C420,Sheet2!$C:$U,12,FALSE)</f>
        <v>NA</v>
      </c>
      <c r="W420" t="str">
        <f>VLOOKUP($C420,Sheet2!$C:$U,13,FALSE)</f>
        <v>NA</v>
      </c>
      <c r="X420" t="str">
        <f>VLOOKUP($C420,Sheet2!$C:$U,14,FALSE)</f>
        <v>NA</v>
      </c>
      <c r="Y420" t="str">
        <f>VLOOKUP($C420,Sheet2!$C:$U,15,FALSE)</f>
        <v>NA</v>
      </c>
      <c r="Z420" t="str">
        <f>VLOOKUP($C420,Sheet2!$C:$U,16,FALSE)</f>
        <v>NA</v>
      </c>
      <c r="AA420" t="str">
        <f>VLOOKUP($C420,Sheet2!$C:$U,17,FALSE)</f>
        <v>NA</v>
      </c>
      <c r="AB420" t="str">
        <f>VLOOKUP($C420,Sheet2!$C:$U,18,FALSE)</f>
        <v>NA</v>
      </c>
      <c r="AC420" t="s">
        <v>41</v>
      </c>
    </row>
    <row r="421" spans="1:29" x14ac:dyDescent="0.25">
      <c r="A421" t="s">
        <v>2490</v>
      </c>
      <c r="B421" t="s">
        <v>2491</v>
      </c>
      <c r="C421" t="s">
        <v>2492</v>
      </c>
      <c r="D421">
        <v>2019</v>
      </c>
      <c r="E421">
        <v>103</v>
      </c>
      <c r="F421" t="s">
        <v>2493</v>
      </c>
      <c r="G421" t="s">
        <v>126</v>
      </c>
      <c r="H421" t="s">
        <v>41</v>
      </c>
      <c r="I421" t="s">
        <v>2494</v>
      </c>
      <c r="J421" t="s">
        <v>2491</v>
      </c>
      <c r="K421" t="s">
        <v>2495</v>
      </c>
      <c r="L421">
        <v>26</v>
      </c>
      <c r="M421">
        <v>13</v>
      </c>
      <c r="N421" t="s">
        <v>2496</v>
      </c>
      <c r="O421" t="s">
        <v>2497</v>
      </c>
      <c r="P421" t="s">
        <v>33</v>
      </c>
      <c r="Q421" t="s">
        <v>346</v>
      </c>
      <c r="R421" t="s">
        <v>33</v>
      </c>
      <c r="S421" t="s">
        <v>309</v>
      </c>
      <c r="T421" t="s">
        <v>106</v>
      </c>
      <c r="U421" t="s">
        <v>79</v>
      </c>
      <c r="V421" t="s">
        <v>79</v>
      </c>
      <c r="W421" t="s">
        <v>79</v>
      </c>
      <c r="X421" t="s">
        <v>2499</v>
      </c>
      <c r="Y421" t="s">
        <v>79</v>
      </c>
      <c r="Z421" t="s">
        <v>172</v>
      </c>
      <c r="AA421" t="s">
        <v>79</v>
      </c>
      <c r="AB421">
        <v>1</v>
      </c>
      <c r="AC421" t="s">
        <v>41</v>
      </c>
    </row>
    <row r="422" spans="1:29" x14ac:dyDescent="0.25">
      <c r="A422" t="s">
        <v>2500</v>
      </c>
      <c r="B422" t="s">
        <v>2501</v>
      </c>
      <c r="C422" t="s">
        <v>2502</v>
      </c>
      <c r="D422">
        <v>2019</v>
      </c>
      <c r="E422">
        <v>56</v>
      </c>
      <c r="F422" t="s">
        <v>2503</v>
      </c>
      <c r="G422" t="s">
        <v>126</v>
      </c>
      <c r="H422" t="s">
        <v>36</v>
      </c>
      <c r="I422" t="s">
        <v>2504</v>
      </c>
      <c r="J422" t="s">
        <v>2501</v>
      </c>
      <c r="K422" t="s">
        <v>2505</v>
      </c>
      <c r="L422">
        <v>13</v>
      </c>
      <c r="M422">
        <v>6.5</v>
      </c>
      <c r="N422" t="s">
        <v>2506</v>
      </c>
      <c r="O422" t="s">
        <v>33</v>
      </c>
      <c r="P422" t="s">
        <v>33</v>
      </c>
      <c r="Q422" t="s">
        <v>170</v>
      </c>
      <c r="R422" t="s">
        <v>104</v>
      </c>
      <c r="S422" t="s">
        <v>309</v>
      </c>
      <c r="T422" t="s">
        <v>106</v>
      </c>
      <c r="U422" t="s">
        <v>79</v>
      </c>
      <c r="V422" t="s">
        <v>79</v>
      </c>
      <c r="W422" t="s">
        <v>79</v>
      </c>
      <c r="X422" t="s">
        <v>79</v>
      </c>
      <c r="Y422" t="s">
        <v>2507</v>
      </c>
      <c r="Z422" t="s">
        <v>295</v>
      </c>
      <c r="AA422" t="s">
        <v>79</v>
      </c>
      <c r="AB422">
        <v>1</v>
      </c>
      <c r="AC422" t="s">
        <v>36</v>
      </c>
    </row>
    <row r="423" spans="1:29" x14ac:dyDescent="0.25">
      <c r="A423" t="s">
        <v>2508</v>
      </c>
      <c r="B423" t="s">
        <v>2509</v>
      </c>
      <c r="C423" t="s">
        <v>2510</v>
      </c>
      <c r="D423">
        <v>2019</v>
      </c>
      <c r="E423">
        <v>22</v>
      </c>
      <c r="F423" t="s">
        <v>2511</v>
      </c>
      <c r="G423" t="s">
        <v>33</v>
      </c>
      <c r="H423" t="s">
        <v>33</v>
      </c>
      <c r="I423" t="s">
        <v>33</v>
      </c>
      <c r="J423" t="s">
        <v>33</v>
      </c>
      <c r="K423" t="s">
        <v>33</v>
      </c>
      <c r="L423" t="s">
        <v>33</v>
      </c>
      <c r="M423" t="s">
        <v>33</v>
      </c>
      <c r="N423" t="str">
        <f>VLOOKUP($C423,Sheet2!$C:$U,4,FALSE)</f>
        <v>temperature on mortality and household aedaptation</v>
      </c>
      <c r="O423" t="str">
        <f>VLOOKUP($C423,Sheet2!$C:$U,5,FALSE)</f>
        <v>Applying these results to climate change predictions from Hadley</v>
      </c>
      <c r="P423" t="str">
        <f>VLOOKUP($C423,Sheet2!$C:$U,6,FALSE)</f>
        <v>NA</v>
      </c>
      <c r="Q423" t="s">
        <v>170</v>
      </c>
      <c r="R423" t="str">
        <f>VLOOKUP($C423,Sheet2!$C:$U,8,FALSE)</f>
        <v>ambient temperature</v>
      </c>
      <c r="S423" t="str">
        <f>VLOOKUP($C423,Sheet2!$C:$U,9,FALSE)</f>
        <v>VESA</v>
      </c>
      <c r="T423" t="str">
        <f>VLOOKUP($C423,Sheet2!$C:$U,10,FALSE)</f>
        <v>mortality</v>
      </c>
      <c r="U423" t="str">
        <f>VLOOKUP($C423,Sheet2!$C:$U,11,FALSE)</f>
        <v>Yes</v>
      </c>
      <c r="V423" t="str">
        <f>VLOOKUP($C423,Sheet2!$C:$U,12,FALSE)</f>
        <v>Yes</v>
      </c>
      <c r="W423" t="str">
        <f>VLOOKUP($C423,Sheet2!$C:$U,13,FALSE)</f>
        <v>No</v>
      </c>
      <c r="X423" t="str">
        <f>VLOOKUP($C423,Sheet2!$C:$U,14,FALSE)</f>
        <v>2041 - 2080</v>
      </c>
      <c r="Y423" t="str">
        <f>VLOOKUP($C423,Sheet2!$C:$U,15,FALSE)</f>
        <v>No</v>
      </c>
      <c r="Z423" t="str">
        <f>VLOOKUP($C423,Sheet2!$C:$U,16,FALSE)</f>
        <v>China</v>
      </c>
      <c r="AA423" t="str">
        <f>VLOOKUP($C423,Sheet2!$C:$U,17,FALSE)</f>
        <v>No</v>
      </c>
      <c r="AB423" t="str">
        <f>VLOOKUP($C423,Sheet2!$C:$U,18,FALSE)</f>
        <v>NA</v>
      </c>
      <c r="AC423" t="s">
        <v>41</v>
      </c>
    </row>
    <row r="424" spans="1:29" x14ac:dyDescent="0.25">
      <c r="A424" t="s">
        <v>2512</v>
      </c>
      <c r="B424" t="s">
        <v>2513</v>
      </c>
      <c r="C424" t="s">
        <v>2514</v>
      </c>
      <c r="D424">
        <v>2019</v>
      </c>
      <c r="E424">
        <v>18</v>
      </c>
      <c r="F424" t="s">
        <v>2515</v>
      </c>
      <c r="G424" t="s">
        <v>33</v>
      </c>
      <c r="H424" t="s">
        <v>33</v>
      </c>
      <c r="I424" t="s">
        <v>33</v>
      </c>
      <c r="J424" t="s">
        <v>33</v>
      </c>
      <c r="K424" t="s">
        <v>33</v>
      </c>
      <c r="L424" t="s">
        <v>33</v>
      </c>
      <c r="M424" t="s">
        <v>33</v>
      </c>
      <c r="N424" t="str">
        <f>VLOOKUP($C424,Sheet2!$C:$U,4,FALSE)</f>
        <v>N/A</v>
      </c>
      <c r="O424" t="str">
        <f>VLOOKUP($C424,Sheet2!$C:$U,5,FALSE)</f>
        <v>Centre Global Environmental Model shows that by 2061e2080 the annual mortality rate is</v>
      </c>
      <c r="P424" t="str">
        <f>VLOOKUP($C424,Sheet2!$C:$U,6,FALSE)</f>
        <v>NA</v>
      </c>
      <c r="Q424" t="str">
        <f>VLOOKUP($C424,Sheet2!$C:$U,7,FALSE)</f>
        <v>NA</v>
      </c>
      <c r="R424" t="str">
        <f>VLOOKUP($C424,Sheet2!$C:$U,8,FALSE)</f>
        <v>NA</v>
      </c>
      <c r="S424" t="str">
        <f>VLOOKUP($C424,Sheet2!$C:$U,9,FALSE)</f>
        <v>NA</v>
      </c>
      <c r="T424" t="str">
        <f>VLOOKUP($C424,Sheet2!$C:$U,10,FALSE)</f>
        <v>NA</v>
      </c>
      <c r="U424" t="str">
        <f>VLOOKUP($C424,Sheet2!$C:$U,11,FALSE)</f>
        <v>NA</v>
      </c>
      <c r="V424" t="str">
        <f>VLOOKUP($C424,Sheet2!$C:$U,12,FALSE)</f>
        <v>NA</v>
      </c>
      <c r="W424" t="str">
        <f>VLOOKUP($C424,Sheet2!$C:$U,13,FALSE)</f>
        <v>NA</v>
      </c>
      <c r="X424" t="str">
        <f>VLOOKUP($C424,Sheet2!$C:$U,14,FALSE)</f>
        <v>NA</v>
      </c>
      <c r="Y424" t="str">
        <f>VLOOKUP($C424,Sheet2!$C:$U,15,FALSE)</f>
        <v>NA</v>
      </c>
      <c r="Z424" t="str">
        <f>VLOOKUP($C424,Sheet2!$C:$U,16,FALSE)</f>
        <v>NA</v>
      </c>
      <c r="AA424" t="str">
        <f>VLOOKUP($C424,Sheet2!$C:$U,17,FALSE)</f>
        <v>NA</v>
      </c>
      <c r="AB424" t="str">
        <f>VLOOKUP($C424,Sheet2!$C:$U,18,FALSE)</f>
        <v>NA</v>
      </c>
      <c r="AC424" t="s">
        <v>41</v>
      </c>
    </row>
    <row r="425" spans="1:29" x14ac:dyDescent="0.25">
      <c r="A425" t="s">
        <v>2516</v>
      </c>
      <c r="B425" t="s">
        <v>2517</v>
      </c>
      <c r="C425" t="s">
        <v>2518</v>
      </c>
      <c r="D425">
        <v>2019</v>
      </c>
      <c r="E425">
        <v>43</v>
      </c>
      <c r="F425" t="s">
        <v>2519</v>
      </c>
      <c r="G425" t="s">
        <v>33</v>
      </c>
      <c r="H425" t="s">
        <v>33</v>
      </c>
      <c r="I425" t="s">
        <v>33</v>
      </c>
      <c r="J425" t="s">
        <v>33</v>
      </c>
      <c r="K425" t="s">
        <v>33</v>
      </c>
      <c r="L425" t="s">
        <v>33</v>
      </c>
      <c r="M425" t="s">
        <v>33</v>
      </c>
      <c r="N425" t="str">
        <f>VLOOKUP($C425,Sheet2!$C:$U,4,FALSE)</f>
        <v>N/A</v>
      </c>
      <c r="O425" t="str">
        <f>VLOOKUP($C425,Sheet2!$C:$U,5,FALSE)</f>
        <v>likely to increase by 14.2% if global greenhouse gas emissions continue to rise throughout the</v>
      </c>
      <c r="P425" t="str">
        <f>VLOOKUP($C425,Sheet2!$C:$U,6,FALSE)</f>
        <v>NA</v>
      </c>
      <c r="Q425" t="str">
        <f>VLOOKUP($C425,Sheet2!$C:$U,7,FALSE)</f>
        <v>NA</v>
      </c>
      <c r="R425" t="str">
        <f>VLOOKUP($C425,Sheet2!$C:$U,8,FALSE)</f>
        <v>NA</v>
      </c>
      <c r="S425" t="str">
        <f>VLOOKUP($C425,Sheet2!$C:$U,9,FALSE)</f>
        <v>NA</v>
      </c>
      <c r="T425" t="str">
        <f>VLOOKUP($C425,Sheet2!$C:$U,10,FALSE)</f>
        <v>NA</v>
      </c>
      <c r="U425" t="str">
        <f>VLOOKUP($C425,Sheet2!$C:$U,11,FALSE)</f>
        <v>NA</v>
      </c>
      <c r="V425" t="str">
        <f>VLOOKUP($C425,Sheet2!$C:$U,12,FALSE)</f>
        <v>NA</v>
      </c>
      <c r="W425" t="str">
        <f>VLOOKUP($C425,Sheet2!$C:$U,13,FALSE)</f>
        <v>NA</v>
      </c>
      <c r="X425" t="str">
        <f>VLOOKUP($C425,Sheet2!$C:$U,14,FALSE)</f>
        <v>NA</v>
      </c>
      <c r="Y425" t="str">
        <f>VLOOKUP($C425,Sheet2!$C:$U,15,FALSE)</f>
        <v>NA</v>
      </c>
      <c r="Z425" t="str">
        <f>VLOOKUP($C425,Sheet2!$C:$U,16,FALSE)</f>
        <v>NA</v>
      </c>
      <c r="AA425" t="str">
        <f>VLOOKUP($C425,Sheet2!$C:$U,17,FALSE)</f>
        <v>NA</v>
      </c>
      <c r="AB425" t="str">
        <f>VLOOKUP($C425,Sheet2!$C:$U,18,FALSE)</f>
        <v>NA</v>
      </c>
      <c r="AC425" t="s">
        <v>41</v>
      </c>
    </row>
    <row r="426" spans="1:29" x14ac:dyDescent="0.25">
      <c r="A426" t="s">
        <v>2520</v>
      </c>
      <c r="B426" t="s">
        <v>2521</v>
      </c>
      <c r="C426" t="s">
        <v>2522</v>
      </c>
      <c r="D426">
        <v>2019</v>
      </c>
      <c r="E426">
        <v>69</v>
      </c>
      <c r="F426" t="s">
        <v>2523</v>
      </c>
      <c r="G426" t="s">
        <v>126</v>
      </c>
      <c r="H426" t="s">
        <v>41</v>
      </c>
      <c r="I426" t="s">
        <v>2524</v>
      </c>
      <c r="J426" t="s">
        <v>2521</v>
      </c>
      <c r="K426" t="s">
        <v>2525</v>
      </c>
      <c r="L426">
        <v>17</v>
      </c>
      <c r="M426">
        <v>8.5</v>
      </c>
      <c r="N426" t="s">
        <v>34</v>
      </c>
      <c r="O426" t="s">
        <v>33</v>
      </c>
      <c r="P426" t="s">
        <v>2526</v>
      </c>
      <c r="Q426" t="s">
        <v>33</v>
      </c>
      <c r="R426" t="s">
        <v>33</v>
      </c>
      <c r="S426" t="s">
        <v>33</v>
      </c>
      <c r="T426" t="s">
        <v>33</v>
      </c>
      <c r="U426" t="s">
        <v>33</v>
      </c>
      <c r="V426" t="s">
        <v>33</v>
      </c>
      <c r="W426" t="s">
        <v>33</v>
      </c>
      <c r="X426" t="s">
        <v>33</v>
      </c>
      <c r="Y426" t="s">
        <v>33</v>
      </c>
      <c r="Z426" t="s">
        <v>33</v>
      </c>
      <c r="AA426" t="s">
        <v>33</v>
      </c>
      <c r="AB426">
        <v>0</v>
      </c>
      <c r="AC426" t="s">
        <v>41</v>
      </c>
    </row>
    <row r="427" spans="1:29" x14ac:dyDescent="0.25">
      <c r="A427" t="s">
        <v>2527</v>
      </c>
      <c r="B427" t="s">
        <v>2528</v>
      </c>
      <c r="C427" t="s">
        <v>2529</v>
      </c>
      <c r="D427">
        <v>2019</v>
      </c>
      <c r="E427">
        <v>16</v>
      </c>
      <c r="F427" t="s">
        <v>2530</v>
      </c>
      <c r="G427" t="s">
        <v>33</v>
      </c>
      <c r="H427" t="s">
        <v>33</v>
      </c>
      <c r="I427" t="s">
        <v>33</v>
      </c>
      <c r="J427" t="s">
        <v>33</v>
      </c>
      <c r="K427" t="s">
        <v>33</v>
      </c>
      <c r="L427" t="s">
        <v>33</v>
      </c>
      <c r="M427" t="s">
        <v>33</v>
      </c>
      <c r="N427" t="s">
        <v>2531</v>
      </c>
      <c r="P427" t="s">
        <v>33</v>
      </c>
      <c r="Q427" t="s">
        <v>3748</v>
      </c>
      <c r="R427" t="s">
        <v>33</v>
      </c>
      <c r="S427" t="s">
        <v>79</v>
      </c>
      <c r="T427" t="s">
        <v>3808</v>
      </c>
      <c r="U427" t="s">
        <v>79</v>
      </c>
      <c r="V427" t="s">
        <v>81</v>
      </c>
      <c r="W427" t="s">
        <v>79</v>
      </c>
      <c r="X427" t="s">
        <v>81</v>
      </c>
      <c r="Y427" t="s">
        <v>33</v>
      </c>
      <c r="Z427" t="s">
        <v>571</v>
      </c>
      <c r="AA427" t="s">
        <v>33</v>
      </c>
      <c r="AB427" t="s">
        <v>33</v>
      </c>
      <c r="AC427" t="s">
        <v>36</v>
      </c>
    </row>
    <row r="428" spans="1:29" x14ac:dyDescent="0.25">
      <c r="A428" t="s">
        <v>2532</v>
      </c>
      <c r="B428" t="s">
        <v>2533</v>
      </c>
      <c r="C428" t="s">
        <v>2534</v>
      </c>
      <c r="D428">
        <v>2019</v>
      </c>
      <c r="E428">
        <v>24</v>
      </c>
      <c r="F428" t="s">
        <v>2535</v>
      </c>
      <c r="G428" t="s">
        <v>33</v>
      </c>
      <c r="H428" t="s">
        <v>33</v>
      </c>
      <c r="I428" t="s">
        <v>33</v>
      </c>
      <c r="J428" t="s">
        <v>33</v>
      </c>
      <c r="K428" t="s">
        <v>33</v>
      </c>
      <c r="L428" t="s">
        <v>33</v>
      </c>
      <c r="M428" t="s">
        <v>33</v>
      </c>
      <c r="N428" t="str">
        <f>VLOOKUP($C428,Sheet2!$C:$U,4,FALSE)</f>
        <v>map of heat health risks for older adults in mountains</v>
      </c>
      <c r="O428" t="str">
        <f>VLOOKUP($C428,Sheet2!$C:$U,5,FALSE)</f>
        <v>NA</v>
      </c>
      <c r="P428" t="str">
        <f>VLOOKUP($C428,Sheet2!$C:$U,6,FALSE)</f>
        <v>NA</v>
      </c>
      <c r="Q428" t="s">
        <v>170</v>
      </c>
      <c r="R428" t="str">
        <f>VLOOKUP($C428,Sheet2!$C:$U,8,FALSE)</f>
        <v>heat</v>
      </c>
      <c r="S428" t="str">
        <f>VLOOKUP($C428,Sheet2!$C:$U,9,FALSE)</f>
        <v>Exposure, Vulnerability</v>
      </c>
      <c r="T428" t="str">
        <f>VLOOKUP($C428,Sheet2!$C:$U,10,FALSE)</f>
        <v>morbidity</v>
      </c>
      <c r="U428" t="str">
        <f>VLOOKUP($C428,Sheet2!$C:$U,11,FALSE)</f>
        <v>No</v>
      </c>
      <c r="V428" t="str">
        <f>VLOOKUP($C428,Sheet2!$C:$U,12,FALSE)</f>
        <v>No</v>
      </c>
      <c r="W428" t="str">
        <f>VLOOKUP($C428,Sheet2!$C:$U,13,FALSE)</f>
        <v>No</v>
      </c>
      <c r="X428" t="str">
        <f>VLOOKUP($C428,Sheet2!$C:$U,14,FALSE)</f>
        <v>No</v>
      </c>
      <c r="Y428" t="str">
        <f>VLOOKUP($C428,Sheet2!$C:$U,15,FALSE)</f>
        <v>2012 - 2017</v>
      </c>
      <c r="Z428" t="str">
        <f>VLOOKUP($C428,Sheet2!$C:$U,16,FALSE)</f>
        <v>China</v>
      </c>
      <c r="AA428" t="str">
        <f>VLOOKUP($C428,Sheet2!$C:$U,17,FALSE)</f>
        <v>No</v>
      </c>
      <c r="AB428" t="str">
        <f>VLOOKUP($C428,Sheet2!$C:$U,18,FALSE)</f>
        <v>NA</v>
      </c>
      <c r="AC428" t="s">
        <v>41</v>
      </c>
    </row>
    <row r="429" spans="1:29" x14ac:dyDescent="0.25">
      <c r="A429" t="s">
        <v>2536</v>
      </c>
      <c r="B429" t="s">
        <v>2537</v>
      </c>
      <c r="C429" t="s">
        <v>2538</v>
      </c>
      <c r="D429">
        <v>2019</v>
      </c>
      <c r="E429">
        <v>52</v>
      </c>
      <c r="F429" t="s">
        <v>2539</v>
      </c>
      <c r="G429" t="s">
        <v>126</v>
      </c>
      <c r="H429" t="s">
        <v>41</v>
      </c>
      <c r="I429" t="s">
        <v>2540</v>
      </c>
      <c r="J429" t="s">
        <v>2537</v>
      </c>
      <c r="K429" t="s">
        <v>2541</v>
      </c>
      <c r="L429">
        <v>11</v>
      </c>
      <c r="M429">
        <v>5.5</v>
      </c>
      <c r="N429" t="s">
        <v>2542</v>
      </c>
      <c r="O429" t="s">
        <v>2543</v>
      </c>
      <c r="P429" t="s">
        <v>33</v>
      </c>
      <c r="Q429" t="s">
        <v>170</v>
      </c>
      <c r="R429" t="s">
        <v>33</v>
      </c>
      <c r="S429" t="s">
        <v>204</v>
      </c>
      <c r="T429" t="s">
        <v>79</v>
      </c>
      <c r="U429" t="s">
        <v>79</v>
      </c>
      <c r="V429" t="s">
        <v>81</v>
      </c>
      <c r="W429" t="s">
        <v>79</v>
      </c>
      <c r="X429" t="s">
        <v>79</v>
      </c>
      <c r="Y429" t="s">
        <v>2544</v>
      </c>
      <c r="Z429" t="s">
        <v>2545</v>
      </c>
      <c r="AA429" t="s">
        <v>79</v>
      </c>
      <c r="AB429">
        <v>1</v>
      </c>
      <c r="AC429" t="s">
        <v>41</v>
      </c>
    </row>
    <row r="430" spans="1:29" x14ac:dyDescent="0.25">
      <c r="A430" t="s">
        <v>2546</v>
      </c>
      <c r="B430" t="s">
        <v>2547</v>
      </c>
      <c r="C430" t="s">
        <v>2548</v>
      </c>
      <c r="D430">
        <v>2019</v>
      </c>
      <c r="E430">
        <v>44</v>
      </c>
      <c r="F430" t="s">
        <v>2549</v>
      </c>
      <c r="G430" t="s">
        <v>126</v>
      </c>
      <c r="H430" t="s">
        <v>36</v>
      </c>
      <c r="I430" t="s">
        <v>2550</v>
      </c>
      <c r="J430" t="s">
        <v>2547</v>
      </c>
      <c r="K430" t="s">
        <v>2551</v>
      </c>
      <c r="L430">
        <v>9</v>
      </c>
      <c r="M430">
        <v>4.5</v>
      </c>
      <c r="N430" t="s">
        <v>34</v>
      </c>
      <c r="O430" t="s">
        <v>33</v>
      </c>
      <c r="P430" t="s">
        <v>33</v>
      </c>
      <c r="Q430" t="s">
        <v>33</v>
      </c>
      <c r="R430" t="s">
        <v>33</v>
      </c>
      <c r="S430" t="s">
        <v>33</v>
      </c>
      <c r="T430" t="s">
        <v>33</v>
      </c>
      <c r="U430" t="s">
        <v>33</v>
      </c>
      <c r="V430" t="s">
        <v>33</v>
      </c>
      <c r="W430" t="s">
        <v>33</v>
      </c>
      <c r="X430" t="s">
        <v>33</v>
      </c>
      <c r="Y430" t="s">
        <v>33</v>
      </c>
      <c r="Z430" t="s">
        <v>33</v>
      </c>
      <c r="AA430" t="s">
        <v>33</v>
      </c>
      <c r="AB430">
        <v>0</v>
      </c>
      <c r="AC430" t="s">
        <v>36</v>
      </c>
    </row>
    <row r="431" spans="1:29" x14ac:dyDescent="0.25">
      <c r="A431" t="s">
        <v>2552</v>
      </c>
      <c r="B431" t="s">
        <v>2553</v>
      </c>
      <c r="C431" t="s">
        <v>2554</v>
      </c>
      <c r="D431">
        <v>2019</v>
      </c>
      <c r="E431">
        <v>24</v>
      </c>
      <c r="F431" t="s">
        <v>2555</v>
      </c>
      <c r="G431" t="s">
        <v>126</v>
      </c>
      <c r="H431" t="s">
        <v>36</v>
      </c>
      <c r="I431" t="s">
        <v>2556</v>
      </c>
      <c r="J431" t="s">
        <v>2553</v>
      </c>
      <c r="K431" t="s">
        <v>2557</v>
      </c>
      <c r="L431">
        <v>10</v>
      </c>
      <c r="M431">
        <v>5</v>
      </c>
      <c r="N431" t="s">
        <v>34</v>
      </c>
      <c r="O431" t="s">
        <v>33</v>
      </c>
      <c r="P431" t="s">
        <v>33</v>
      </c>
      <c r="Q431" t="s">
        <v>33</v>
      </c>
      <c r="R431" t="s">
        <v>33</v>
      </c>
      <c r="S431" t="s">
        <v>33</v>
      </c>
      <c r="T431" t="s">
        <v>33</v>
      </c>
      <c r="U431" t="s">
        <v>33</v>
      </c>
      <c r="V431" t="s">
        <v>33</v>
      </c>
      <c r="W431" t="s">
        <v>33</v>
      </c>
      <c r="X431" t="s">
        <v>33</v>
      </c>
      <c r="Y431" t="s">
        <v>33</v>
      </c>
      <c r="Z431" t="s">
        <v>33</v>
      </c>
      <c r="AA431" t="s">
        <v>33</v>
      </c>
      <c r="AB431">
        <v>0</v>
      </c>
      <c r="AC431" t="s">
        <v>36</v>
      </c>
    </row>
    <row r="432" spans="1:29" x14ac:dyDescent="0.25">
      <c r="A432" t="s">
        <v>2558</v>
      </c>
      <c r="B432" t="s">
        <v>2559</v>
      </c>
      <c r="C432" t="s">
        <v>2560</v>
      </c>
      <c r="D432">
        <v>2019</v>
      </c>
      <c r="E432">
        <v>22</v>
      </c>
      <c r="F432" t="s">
        <v>2561</v>
      </c>
      <c r="G432" t="s">
        <v>33</v>
      </c>
      <c r="H432" t="s">
        <v>33</v>
      </c>
      <c r="I432" t="s">
        <v>33</v>
      </c>
      <c r="J432" t="s">
        <v>33</v>
      </c>
      <c r="K432" t="s">
        <v>33</v>
      </c>
      <c r="L432" t="s">
        <v>33</v>
      </c>
      <c r="M432" t="s">
        <v>33</v>
      </c>
      <c r="N432" t="str">
        <f>VLOOKUP($C432,Sheet2!$C:$U,4,FALSE)</f>
        <v>MENA mortality and heat</v>
      </c>
      <c r="O432" t="str">
        <f>VLOOKUP($C432,Sheet2!$C:$U,5,FALSE)</f>
        <v>here we quantify the mortality risk associated with excessive heat stress for people aged over 65 years old across the Middle East and North Africa (MENA). Our results show that mortality risk is expected to intensify by a factor of 8–20 in the last 30 years of the twenty-first century with respect to the historical period (1951–2005) if no climate change mitigation planning is undertaken</v>
      </c>
      <c r="P432" t="str">
        <f>VLOOKUP($C432,Sheet2!$C:$U,6,FALSE)</f>
        <v>NA</v>
      </c>
      <c r="Q432" t="s">
        <v>170</v>
      </c>
      <c r="R432" t="str">
        <f>VLOOKUP($C432,Sheet2!$C:$U,8,FALSE)</f>
        <v>heat</v>
      </c>
      <c r="S432" t="str">
        <f>VLOOKUP($C432,Sheet2!$C:$U,9,FALSE)</f>
        <v>exposure, sensitivity</v>
      </c>
      <c r="T432" t="str">
        <f>VLOOKUP($C432,Sheet2!$C:$U,10,FALSE)</f>
        <v>mortality</v>
      </c>
      <c r="U432" t="str">
        <f>VLOOKUP($C432,Sheet2!$C:$U,11,FALSE)</f>
        <v>No</v>
      </c>
      <c r="V432" t="str">
        <f>VLOOKUP($C432,Sheet2!$C:$U,12,FALSE)</f>
        <v>No</v>
      </c>
      <c r="W432" t="str">
        <f>VLOOKUP($C432,Sheet2!$C:$U,13,FALSE)</f>
        <v>No</v>
      </c>
      <c r="X432" t="str">
        <f>VLOOKUP($C432,Sheet2!$C:$U,14,FALSE)</f>
        <v>2010 - 2099</v>
      </c>
      <c r="Y432" t="str">
        <f>VLOOKUP($C432,Sheet2!$C:$U,15,FALSE)</f>
        <v>No</v>
      </c>
      <c r="Z432" t="str">
        <f>VLOOKUP($C432,Sheet2!$C:$U,16,FALSE)</f>
        <v>MENA</v>
      </c>
      <c r="AA432" t="str">
        <f>VLOOKUP($C432,Sheet2!$C:$U,17,FALSE)</f>
        <v>No</v>
      </c>
      <c r="AB432" t="str">
        <f>VLOOKUP($C432,Sheet2!$C:$U,18,FALSE)</f>
        <v>NA</v>
      </c>
      <c r="AC432" t="s">
        <v>41</v>
      </c>
    </row>
    <row r="433" spans="1:29" x14ac:dyDescent="0.25">
      <c r="A433" t="s">
        <v>2562</v>
      </c>
      <c r="B433" t="s">
        <v>2563</v>
      </c>
      <c r="C433" t="s">
        <v>2564</v>
      </c>
      <c r="D433">
        <v>2019</v>
      </c>
      <c r="E433">
        <v>22</v>
      </c>
      <c r="F433" t="s">
        <v>2565</v>
      </c>
      <c r="G433" t="s">
        <v>126</v>
      </c>
      <c r="H433" t="s">
        <v>41</v>
      </c>
      <c r="I433" t="s">
        <v>2566</v>
      </c>
      <c r="J433" t="s">
        <v>2563</v>
      </c>
      <c r="K433" t="s">
        <v>2567</v>
      </c>
      <c r="L433">
        <v>11</v>
      </c>
      <c r="M433">
        <v>5.5</v>
      </c>
      <c r="N433" t="s">
        <v>34</v>
      </c>
      <c r="O433" t="s">
        <v>33</v>
      </c>
      <c r="P433" t="s">
        <v>33</v>
      </c>
      <c r="Q433" t="s">
        <v>33</v>
      </c>
      <c r="R433" t="s">
        <v>33</v>
      </c>
      <c r="S433" t="s">
        <v>33</v>
      </c>
      <c r="T433" t="s">
        <v>33</v>
      </c>
      <c r="U433" t="s">
        <v>33</v>
      </c>
      <c r="V433" t="s">
        <v>33</v>
      </c>
      <c r="W433" t="s">
        <v>33</v>
      </c>
      <c r="X433" t="s">
        <v>33</v>
      </c>
      <c r="Y433" t="s">
        <v>33</v>
      </c>
      <c r="Z433" t="s">
        <v>33</v>
      </c>
      <c r="AA433" t="s">
        <v>33</v>
      </c>
      <c r="AB433">
        <v>0</v>
      </c>
      <c r="AC433" t="s">
        <v>41</v>
      </c>
    </row>
    <row r="434" spans="1:29" x14ac:dyDescent="0.25">
      <c r="A434" t="s">
        <v>2568</v>
      </c>
      <c r="B434" t="s">
        <v>2569</v>
      </c>
      <c r="C434" t="s">
        <v>2570</v>
      </c>
      <c r="D434">
        <v>2019</v>
      </c>
      <c r="E434">
        <v>55</v>
      </c>
      <c r="F434" t="s">
        <v>2571</v>
      </c>
      <c r="G434" t="s">
        <v>126</v>
      </c>
      <c r="H434" t="s">
        <v>41</v>
      </c>
      <c r="I434" t="s">
        <v>2572</v>
      </c>
      <c r="J434" t="s">
        <v>2569</v>
      </c>
      <c r="K434" t="s">
        <v>2573</v>
      </c>
      <c r="L434">
        <v>11</v>
      </c>
      <c r="M434">
        <v>5.5</v>
      </c>
      <c r="N434" t="s">
        <v>2574</v>
      </c>
      <c r="O434" t="s">
        <v>2575</v>
      </c>
      <c r="P434" t="s">
        <v>2576</v>
      </c>
      <c r="Q434" t="s">
        <v>3748</v>
      </c>
      <c r="R434" t="s">
        <v>33</v>
      </c>
      <c r="S434" t="s">
        <v>79</v>
      </c>
      <c r="T434" t="s">
        <v>79</v>
      </c>
      <c r="U434" t="s">
        <v>79</v>
      </c>
      <c r="V434" t="s">
        <v>79</v>
      </c>
      <c r="W434" t="s">
        <v>79</v>
      </c>
      <c r="X434" t="s">
        <v>79</v>
      </c>
      <c r="Y434" t="s">
        <v>79</v>
      </c>
      <c r="Z434" t="s">
        <v>79</v>
      </c>
      <c r="AA434" t="s">
        <v>81</v>
      </c>
      <c r="AB434">
        <v>1</v>
      </c>
      <c r="AC434" t="s">
        <v>36</v>
      </c>
    </row>
    <row r="435" spans="1:29" x14ac:dyDescent="0.25">
      <c r="A435" t="s">
        <v>2577</v>
      </c>
      <c r="B435" t="s">
        <v>2578</v>
      </c>
      <c r="C435" t="s">
        <v>2579</v>
      </c>
      <c r="D435">
        <v>2019</v>
      </c>
      <c r="E435">
        <v>36</v>
      </c>
      <c r="F435" t="s">
        <v>2580</v>
      </c>
      <c r="G435" t="s">
        <v>126</v>
      </c>
      <c r="H435" t="s">
        <v>41</v>
      </c>
      <c r="I435" t="s">
        <v>2581</v>
      </c>
      <c r="J435" t="s">
        <v>2578</v>
      </c>
      <c r="K435" t="s">
        <v>2582</v>
      </c>
      <c r="L435">
        <v>13</v>
      </c>
      <c r="M435">
        <v>6.5</v>
      </c>
      <c r="N435" t="s">
        <v>2583</v>
      </c>
      <c r="O435" t="s">
        <v>33</v>
      </c>
      <c r="P435" t="s">
        <v>2584</v>
      </c>
      <c r="Q435" t="s">
        <v>170</v>
      </c>
      <c r="R435" t="s">
        <v>1597</v>
      </c>
      <c r="S435" t="s">
        <v>309</v>
      </c>
      <c r="T435" t="s">
        <v>106</v>
      </c>
      <c r="U435" t="s">
        <v>79</v>
      </c>
      <c r="V435" t="s">
        <v>79</v>
      </c>
      <c r="W435" t="s">
        <v>79</v>
      </c>
      <c r="X435" t="s">
        <v>79</v>
      </c>
      <c r="Y435" t="s">
        <v>310</v>
      </c>
      <c r="Z435" t="s">
        <v>172</v>
      </c>
      <c r="AA435" t="s">
        <v>79</v>
      </c>
      <c r="AB435">
        <v>1</v>
      </c>
      <c r="AC435" t="s">
        <v>36</v>
      </c>
    </row>
    <row r="436" spans="1:29" x14ac:dyDescent="0.25">
      <c r="A436" t="s">
        <v>2586</v>
      </c>
      <c r="B436" t="s">
        <v>2587</v>
      </c>
      <c r="C436" t="s">
        <v>2588</v>
      </c>
      <c r="D436">
        <v>2019</v>
      </c>
      <c r="E436">
        <v>26</v>
      </c>
      <c r="F436" t="s">
        <v>2589</v>
      </c>
      <c r="G436" t="s">
        <v>126</v>
      </c>
      <c r="H436" t="s">
        <v>36</v>
      </c>
      <c r="I436" t="s">
        <v>2590</v>
      </c>
      <c r="J436" t="s">
        <v>2587</v>
      </c>
      <c r="K436" t="s">
        <v>2591</v>
      </c>
      <c r="L436">
        <v>11</v>
      </c>
      <c r="M436">
        <v>5.5</v>
      </c>
      <c r="N436" t="s">
        <v>2592</v>
      </c>
      <c r="O436" t="s">
        <v>33</v>
      </c>
      <c r="P436" t="s">
        <v>33</v>
      </c>
      <c r="Q436" t="s">
        <v>170</v>
      </c>
      <c r="R436" t="s">
        <v>33</v>
      </c>
      <c r="S436" t="s">
        <v>270</v>
      </c>
      <c r="T436" t="s">
        <v>106</v>
      </c>
      <c r="U436" t="s">
        <v>79</v>
      </c>
      <c r="V436" t="s">
        <v>81</v>
      </c>
      <c r="W436" t="s">
        <v>79</v>
      </c>
      <c r="X436" t="s">
        <v>79</v>
      </c>
      <c r="Y436" t="s">
        <v>2593</v>
      </c>
      <c r="Z436" t="s">
        <v>1915</v>
      </c>
      <c r="AA436" t="s">
        <v>79</v>
      </c>
      <c r="AB436">
        <v>1</v>
      </c>
      <c r="AC436" t="s">
        <v>36</v>
      </c>
    </row>
    <row r="437" spans="1:29" x14ac:dyDescent="0.25">
      <c r="A437" t="s">
        <v>2594</v>
      </c>
      <c r="B437" t="s">
        <v>2595</v>
      </c>
      <c r="C437" t="s">
        <v>2596</v>
      </c>
      <c r="D437">
        <v>2019</v>
      </c>
      <c r="E437">
        <v>25</v>
      </c>
      <c r="F437" t="s">
        <v>2597</v>
      </c>
      <c r="G437" t="s">
        <v>126</v>
      </c>
      <c r="H437" t="s">
        <v>41</v>
      </c>
      <c r="I437" t="s">
        <v>2598</v>
      </c>
      <c r="J437" t="s">
        <v>2595</v>
      </c>
      <c r="K437" t="s">
        <v>2599</v>
      </c>
      <c r="L437">
        <v>11</v>
      </c>
      <c r="M437">
        <v>5.5</v>
      </c>
      <c r="N437" t="s">
        <v>34</v>
      </c>
      <c r="O437" t="s">
        <v>33</v>
      </c>
      <c r="P437" t="s">
        <v>33</v>
      </c>
      <c r="Q437" t="s">
        <v>33</v>
      </c>
      <c r="R437" t="s">
        <v>33</v>
      </c>
      <c r="S437" t="s">
        <v>33</v>
      </c>
      <c r="T437" t="s">
        <v>33</v>
      </c>
      <c r="U437" t="s">
        <v>33</v>
      </c>
      <c r="V437" t="s">
        <v>33</v>
      </c>
      <c r="W437" t="s">
        <v>33</v>
      </c>
      <c r="X437" t="s">
        <v>33</v>
      </c>
      <c r="Y437" t="s">
        <v>33</v>
      </c>
      <c r="Z437" t="s">
        <v>33</v>
      </c>
      <c r="AA437" t="s">
        <v>33</v>
      </c>
      <c r="AB437">
        <v>0</v>
      </c>
      <c r="AC437" t="s">
        <v>36</v>
      </c>
    </row>
    <row r="438" spans="1:29" x14ac:dyDescent="0.25">
      <c r="A438" t="s">
        <v>2600</v>
      </c>
      <c r="B438" t="s">
        <v>2601</v>
      </c>
      <c r="C438" t="s">
        <v>2602</v>
      </c>
      <c r="D438">
        <v>2018</v>
      </c>
      <c r="E438">
        <v>25</v>
      </c>
      <c r="F438" t="s">
        <v>2603</v>
      </c>
      <c r="G438" t="s">
        <v>33</v>
      </c>
      <c r="H438" t="s">
        <v>33</v>
      </c>
      <c r="I438" t="s">
        <v>33</v>
      </c>
      <c r="J438" t="s">
        <v>33</v>
      </c>
      <c r="K438" t="s">
        <v>33</v>
      </c>
      <c r="L438" t="s">
        <v>33</v>
      </c>
      <c r="M438" t="s">
        <v>33</v>
      </c>
      <c r="N438" t="s">
        <v>34</v>
      </c>
      <c r="O438" t="s">
        <v>2604</v>
      </c>
      <c r="P438" t="s">
        <v>33</v>
      </c>
      <c r="Q438" t="s">
        <v>33</v>
      </c>
      <c r="R438" t="s">
        <v>33</v>
      </c>
      <c r="S438" t="s">
        <v>33</v>
      </c>
      <c r="T438" t="s">
        <v>33</v>
      </c>
      <c r="U438" t="s">
        <v>33</v>
      </c>
      <c r="V438" t="s">
        <v>33</v>
      </c>
      <c r="W438" t="s">
        <v>33</v>
      </c>
      <c r="X438" t="s">
        <v>33</v>
      </c>
      <c r="Y438" t="s">
        <v>33</v>
      </c>
      <c r="Z438" t="s">
        <v>33</v>
      </c>
      <c r="AA438" t="s">
        <v>33</v>
      </c>
      <c r="AB438" t="s">
        <v>33</v>
      </c>
      <c r="AC438" t="s">
        <v>36</v>
      </c>
    </row>
    <row r="439" spans="1:29" x14ac:dyDescent="0.25">
      <c r="A439" t="s">
        <v>2605</v>
      </c>
      <c r="B439" t="s">
        <v>2606</v>
      </c>
      <c r="C439" t="s">
        <v>2607</v>
      </c>
      <c r="D439">
        <v>2018</v>
      </c>
      <c r="E439">
        <v>34</v>
      </c>
      <c r="F439" t="s">
        <v>2608</v>
      </c>
      <c r="G439" t="s">
        <v>33</v>
      </c>
      <c r="H439" t="s">
        <v>33</v>
      </c>
      <c r="I439" t="s">
        <v>33</v>
      </c>
      <c r="J439" t="s">
        <v>33</v>
      </c>
      <c r="K439" t="s">
        <v>33</v>
      </c>
      <c r="L439" t="s">
        <v>33</v>
      </c>
      <c r="M439" t="s">
        <v>33</v>
      </c>
      <c r="N439" t="str">
        <f>VLOOKUP($C439,Sheet2!$C:$U,4,FALSE)</f>
        <v>Systematic review of CC and sleep</v>
      </c>
      <c r="O439" t="str">
        <f>VLOOKUP($C439,Sheet2!$C:$U,5,FALSE)</f>
        <v>NA</v>
      </c>
      <c r="P439" t="str">
        <f>VLOOKUP($C439,Sheet2!$C:$U,6,FALSE)</f>
        <v>NA</v>
      </c>
      <c r="Q439" t="s">
        <v>3804</v>
      </c>
      <c r="R439" t="s">
        <v>170</v>
      </c>
      <c r="S439" t="str">
        <f>VLOOKUP($C439,Sheet2!$C:$U,9,FALSE)</f>
        <v>VESA</v>
      </c>
      <c r="T439" t="str">
        <f>VLOOKUP($C439,Sheet2!$C:$U,10,FALSE)</f>
        <v>Sleep</v>
      </c>
      <c r="U439" t="str">
        <f>VLOOKUP($C439,Sheet2!$C:$U,11,FALSE)</f>
        <v>No</v>
      </c>
      <c r="V439" t="str">
        <f>VLOOKUP($C439,Sheet2!$C:$U,12,FALSE)</f>
        <v>No</v>
      </c>
      <c r="W439" t="str">
        <f>VLOOKUP($C439,Sheet2!$C:$U,13,FALSE)</f>
        <v>No</v>
      </c>
      <c r="X439" t="str">
        <f>VLOOKUP($C439,Sheet2!$C:$U,14,FALSE)</f>
        <v>No</v>
      </c>
      <c r="Y439" t="str">
        <f>VLOOKUP($C439,Sheet2!$C:$U,15,FALSE)</f>
        <v>No</v>
      </c>
      <c r="Z439" t="str">
        <f>VLOOKUP($C439,Sheet2!$C:$U,16,FALSE)</f>
        <v>Global</v>
      </c>
      <c r="AA439" t="str">
        <f>VLOOKUP($C439,Sheet2!$C:$U,17,FALSE)</f>
        <v>Yes</v>
      </c>
      <c r="AB439" t="str">
        <f>VLOOKUP($C439,Sheet2!$C:$U,18,FALSE)</f>
        <v>NA</v>
      </c>
      <c r="AC439" t="s">
        <v>41</v>
      </c>
    </row>
    <row r="440" spans="1:29" x14ac:dyDescent="0.25">
      <c r="A440" t="s">
        <v>2609</v>
      </c>
      <c r="B440" t="s">
        <v>2610</v>
      </c>
      <c r="C440" t="s">
        <v>2611</v>
      </c>
      <c r="D440">
        <v>2018</v>
      </c>
      <c r="E440">
        <v>56</v>
      </c>
      <c r="F440" t="s">
        <v>2612</v>
      </c>
      <c r="G440" t="s">
        <v>126</v>
      </c>
      <c r="H440" t="s">
        <v>41</v>
      </c>
      <c r="I440" t="s">
        <v>2613</v>
      </c>
      <c r="J440" t="s">
        <v>2610</v>
      </c>
      <c r="K440" t="s">
        <v>2614</v>
      </c>
      <c r="L440">
        <v>26</v>
      </c>
      <c r="M440">
        <v>8.6666666669999994</v>
      </c>
      <c r="N440" t="s">
        <v>34</v>
      </c>
      <c r="O440" t="s">
        <v>33</v>
      </c>
      <c r="P440" t="s">
        <v>33</v>
      </c>
      <c r="Q440" t="s">
        <v>33</v>
      </c>
      <c r="R440" t="s">
        <v>33</v>
      </c>
      <c r="S440" t="s">
        <v>33</v>
      </c>
      <c r="T440" t="s">
        <v>33</v>
      </c>
      <c r="U440" t="s">
        <v>33</v>
      </c>
      <c r="V440" t="s">
        <v>33</v>
      </c>
      <c r="W440" t="s">
        <v>33</v>
      </c>
      <c r="X440" t="s">
        <v>33</v>
      </c>
      <c r="Y440" t="s">
        <v>33</v>
      </c>
      <c r="Z440" t="s">
        <v>33</v>
      </c>
      <c r="AA440" t="s">
        <v>33</v>
      </c>
      <c r="AB440">
        <v>0</v>
      </c>
      <c r="AC440" t="s">
        <v>36</v>
      </c>
    </row>
    <row r="441" spans="1:29" x14ac:dyDescent="0.25">
      <c r="A441" t="s">
        <v>2615</v>
      </c>
      <c r="B441" t="s">
        <v>2616</v>
      </c>
      <c r="C441" t="s">
        <v>2617</v>
      </c>
      <c r="D441">
        <v>2018</v>
      </c>
      <c r="E441">
        <v>24</v>
      </c>
      <c r="F441" t="s">
        <v>2618</v>
      </c>
      <c r="G441" t="s">
        <v>126</v>
      </c>
      <c r="H441" t="s">
        <v>36</v>
      </c>
      <c r="I441" t="s">
        <v>2619</v>
      </c>
      <c r="J441" t="s">
        <v>2616</v>
      </c>
      <c r="K441" t="s">
        <v>2620</v>
      </c>
      <c r="L441">
        <v>12</v>
      </c>
      <c r="M441">
        <v>4</v>
      </c>
      <c r="N441" t="s">
        <v>2621</v>
      </c>
      <c r="O441" t="s">
        <v>33</v>
      </c>
      <c r="P441" t="s">
        <v>33</v>
      </c>
      <c r="Q441" t="s">
        <v>170</v>
      </c>
      <c r="R441" t="s">
        <v>2622</v>
      </c>
      <c r="S441" t="s">
        <v>438</v>
      </c>
      <c r="T441" t="s">
        <v>348</v>
      </c>
      <c r="U441" t="s">
        <v>79</v>
      </c>
      <c r="V441" t="s">
        <v>79</v>
      </c>
      <c r="W441" t="s">
        <v>79</v>
      </c>
      <c r="X441" t="s">
        <v>79</v>
      </c>
      <c r="Y441" t="s">
        <v>2623</v>
      </c>
      <c r="Z441" t="s">
        <v>272</v>
      </c>
      <c r="AA441" t="s">
        <v>79</v>
      </c>
      <c r="AB441">
        <v>1</v>
      </c>
      <c r="AC441" t="s">
        <v>36</v>
      </c>
    </row>
    <row r="442" spans="1:29" x14ac:dyDescent="0.25">
      <c r="A442" t="s">
        <v>2624</v>
      </c>
      <c r="B442" t="s">
        <v>2625</v>
      </c>
      <c r="C442" t="s">
        <v>2626</v>
      </c>
      <c r="D442">
        <v>2018</v>
      </c>
      <c r="E442">
        <v>30</v>
      </c>
      <c r="F442" t="s">
        <v>2627</v>
      </c>
      <c r="G442" t="s">
        <v>33</v>
      </c>
      <c r="H442" t="s">
        <v>33</v>
      </c>
      <c r="I442" t="s">
        <v>33</v>
      </c>
      <c r="J442" t="s">
        <v>33</v>
      </c>
      <c r="K442" t="s">
        <v>33</v>
      </c>
      <c r="L442" t="s">
        <v>33</v>
      </c>
      <c r="M442" t="s">
        <v>33</v>
      </c>
      <c r="N442" t="s">
        <v>34</v>
      </c>
      <c r="O442" t="s">
        <v>2628</v>
      </c>
      <c r="P442" t="s">
        <v>33</v>
      </c>
      <c r="Q442" t="s">
        <v>33</v>
      </c>
      <c r="R442" t="s">
        <v>33</v>
      </c>
      <c r="S442" t="s">
        <v>33</v>
      </c>
      <c r="T442" t="s">
        <v>33</v>
      </c>
      <c r="U442" t="s">
        <v>33</v>
      </c>
      <c r="V442" t="s">
        <v>33</v>
      </c>
      <c r="W442" t="s">
        <v>33</v>
      </c>
      <c r="X442" t="s">
        <v>33</v>
      </c>
      <c r="Y442" t="s">
        <v>33</v>
      </c>
      <c r="Z442" t="s">
        <v>33</v>
      </c>
      <c r="AA442" t="s">
        <v>33</v>
      </c>
      <c r="AB442" t="s">
        <v>33</v>
      </c>
      <c r="AC442" t="s">
        <v>36</v>
      </c>
    </row>
    <row r="443" spans="1:29" x14ac:dyDescent="0.25">
      <c r="A443" t="s">
        <v>2629</v>
      </c>
      <c r="B443" t="s">
        <v>2630</v>
      </c>
      <c r="C443" t="s">
        <v>2631</v>
      </c>
      <c r="D443">
        <v>2018</v>
      </c>
      <c r="E443">
        <v>28</v>
      </c>
      <c r="F443" t="s">
        <v>2632</v>
      </c>
      <c r="G443" t="s">
        <v>33</v>
      </c>
      <c r="H443" t="s">
        <v>33</v>
      </c>
      <c r="I443" t="s">
        <v>33</v>
      </c>
      <c r="J443" t="s">
        <v>33</v>
      </c>
      <c r="K443" t="s">
        <v>33</v>
      </c>
      <c r="L443" t="s">
        <v>33</v>
      </c>
      <c r="M443" t="s">
        <v>33</v>
      </c>
      <c r="N443" t="s">
        <v>2633</v>
      </c>
      <c r="P443" t="s">
        <v>33</v>
      </c>
      <c r="Q443" t="s">
        <v>170</v>
      </c>
      <c r="R443" t="s">
        <v>33</v>
      </c>
      <c r="S443" t="s">
        <v>105</v>
      </c>
      <c r="T443" t="s">
        <v>106</v>
      </c>
      <c r="U443" t="s">
        <v>79</v>
      </c>
      <c r="V443" t="s">
        <v>79</v>
      </c>
      <c r="W443" t="s">
        <v>79</v>
      </c>
      <c r="X443" t="s">
        <v>79</v>
      </c>
      <c r="Y443">
        <v>2007</v>
      </c>
      <c r="Z443" t="s">
        <v>1354</v>
      </c>
      <c r="AA443" t="s">
        <v>33</v>
      </c>
      <c r="AB443" t="s">
        <v>33</v>
      </c>
      <c r="AC443" t="s">
        <v>36</v>
      </c>
    </row>
    <row r="444" spans="1:29" x14ac:dyDescent="0.25">
      <c r="A444" t="s">
        <v>2634</v>
      </c>
      <c r="B444" t="s">
        <v>2635</v>
      </c>
      <c r="C444" t="s">
        <v>2636</v>
      </c>
      <c r="D444">
        <v>2018</v>
      </c>
      <c r="E444">
        <v>21</v>
      </c>
      <c r="F444" t="s">
        <v>2637</v>
      </c>
      <c r="G444" t="s">
        <v>33</v>
      </c>
      <c r="H444" t="s">
        <v>33</v>
      </c>
      <c r="I444" t="s">
        <v>33</v>
      </c>
      <c r="J444" t="s">
        <v>33</v>
      </c>
      <c r="K444" t="s">
        <v>33</v>
      </c>
      <c r="L444" t="s">
        <v>33</v>
      </c>
      <c r="M444" t="s">
        <v>33</v>
      </c>
      <c r="N444" t="str">
        <f>VLOOKUP($C444,Sheet2!$C:$U,4,FALSE)</f>
        <v>N/A</v>
      </c>
      <c r="O444" t="str">
        <f>VLOOKUP($C444,Sheet2!$C:$U,5,FALSE)</f>
        <v>NA</v>
      </c>
      <c r="P444" t="str">
        <f>VLOOKUP($C444,Sheet2!$C:$U,6,FALSE)</f>
        <v>NA</v>
      </c>
      <c r="Q444" t="str">
        <f>VLOOKUP($C444,Sheet2!$C:$U,7,FALSE)</f>
        <v>NA</v>
      </c>
      <c r="R444" t="str">
        <f>VLOOKUP($C444,Sheet2!$C:$U,8,FALSE)</f>
        <v>NA</v>
      </c>
      <c r="S444" t="str">
        <f>VLOOKUP($C444,Sheet2!$C:$U,9,FALSE)</f>
        <v>NA</v>
      </c>
      <c r="T444" t="str">
        <f>VLOOKUP($C444,Sheet2!$C:$U,10,FALSE)</f>
        <v>NA</v>
      </c>
      <c r="U444" t="str">
        <f>VLOOKUP($C444,Sheet2!$C:$U,11,FALSE)</f>
        <v>NA</v>
      </c>
      <c r="V444" t="str">
        <f>VLOOKUP($C444,Sheet2!$C:$U,12,FALSE)</f>
        <v>NA</v>
      </c>
      <c r="W444" t="str">
        <f>VLOOKUP($C444,Sheet2!$C:$U,13,FALSE)</f>
        <v>NA</v>
      </c>
      <c r="X444" t="str">
        <f>VLOOKUP($C444,Sheet2!$C:$U,14,FALSE)</f>
        <v>NA</v>
      </c>
      <c r="Y444" t="str">
        <f>VLOOKUP($C444,Sheet2!$C:$U,15,FALSE)</f>
        <v>NA</v>
      </c>
      <c r="Z444" t="str">
        <f>VLOOKUP($C444,Sheet2!$C:$U,16,FALSE)</f>
        <v>NA</v>
      </c>
      <c r="AA444" t="str">
        <f>VLOOKUP($C444,Sheet2!$C:$U,17,FALSE)</f>
        <v>NA</v>
      </c>
      <c r="AB444" t="str">
        <f>VLOOKUP($C444,Sheet2!$C:$U,18,FALSE)</f>
        <v>NA</v>
      </c>
      <c r="AC444" t="s">
        <v>41</v>
      </c>
    </row>
    <row r="445" spans="1:29" x14ac:dyDescent="0.25">
      <c r="A445" t="s">
        <v>2638</v>
      </c>
      <c r="B445" t="s">
        <v>2639</v>
      </c>
      <c r="C445" t="s">
        <v>2640</v>
      </c>
      <c r="D445">
        <v>2018</v>
      </c>
      <c r="E445">
        <v>28</v>
      </c>
      <c r="F445" t="s">
        <v>2641</v>
      </c>
      <c r="G445" t="s">
        <v>126</v>
      </c>
      <c r="H445" t="s">
        <v>41</v>
      </c>
      <c r="I445" t="s">
        <v>2642</v>
      </c>
      <c r="J445" t="s">
        <v>2639</v>
      </c>
      <c r="K445" t="s">
        <v>2643</v>
      </c>
      <c r="L445">
        <v>12</v>
      </c>
      <c r="M445">
        <v>4</v>
      </c>
      <c r="N445" t="s">
        <v>34</v>
      </c>
      <c r="O445" t="s">
        <v>33</v>
      </c>
      <c r="P445" t="s">
        <v>33</v>
      </c>
      <c r="Q445" t="s">
        <v>33</v>
      </c>
      <c r="R445" t="s">
        <v>33</v>
      </c>
      <c r="S445" t="s">
        <v>33</v>
      </c>
      <c r="T445" t="s">
        <v>33</v>
      </c>
      <c r="U445" t="s">
        <v>33</v>
      </c>
      <c r="V445" t="s">
        <v>33</v>
      </c>
      <c r="W445" t="s">
        <v>33</v>
      </c>
      <c r="X445" t="s">
        <v>33</v>
      </c>
      <c r="Y445" t="s">
        <v>33</v>
      </c>
      <c r="Z445" t="s">
        <v>33</v>
      </c>
      <c r="AA445" t="s">
        <v>33</v>
      </c>
      <c r="AB445">
        <v>0</v>
      </c>
      <c r="AC445" t="s">
        <v>36</v>
      </c>
    </row>
    <row r="446" spans="1:29" x14ac:dyDescent="0.25">
      <c r="A446" t="s">
        <v>2644</v>
      </c>
      <c r="B446" t="s">
        <v>2645</v>
      </c>
      <c r="C446" t="s">
        <v>2646</v>
      </c>
      <c r="D446">
        <v>2018</v>
      </c>
      <c r="E446">
        <v>52</v>
      </c>
      <c r="F446" t="s">
        <v>2647</v>
      </c>
      <c r="G446" t="s">
        <v>126</v>
      </c>
      <c r="H446" t="s">
        <v>41</v>
      </c>
      <c r="I446" t="s">
        <v>2648</v>
      </c>
      <c r="J446" t="s">
        <v>2645</v>
      </c>
      <c r="K446" t="s">
        <v>2649</v>
      </c>
      <c r="L446">
        <v>25</v>
      </c>
      <c r="M446">
        <v>8.3333333330000006</v>
      </c>
      <c r="N446" t="s">
        <v>2650</v>
      </c>
      <c r="O446" t="s">
        <v>2651</v>
      </c>
      <c r="P446" t="s">
        <v>2652</v>
      </c>
      <c r="Q446" t="s">
        <v>170</v>
      </c>
      <c r="R446" t="s">
        <v>33</v>
      </c>
      <c r="S446" t="s">
        <v>309</v>
      </c>
      <c r="T446" t="s">
        <v>106</v>
      </c>
      <c r="U446" t="s">
        <v>79</v>
      </c>
      <c r="V446" t="s">
        <v>79</v>
      </c>
      <c r="W446" t="s">
        <v>79</v>
      </c>
      <c r="X446" t="s">
        <v>2653</v>
      </c>
      <c r="Y446" t="s">
        <v>2654</v>
      </c>
      <c r="Z446" t="s">
        <v>2655</v>
      </c>
      <c r="AA446" t="s">
        <v>79</v>
      </c>
      <c r="AB446">
        <v>1</v>
      </c>
      <c r="AC446" t="s">
        <v>36</v>
      </c>
    </row>
    <row r="447" spans="1:29" x14ac:dyDescent="0.25">
      <c r="A447" t="s">
        <v>2656</v>
      </c>
      <c r="B447" t="s">
        <v>2657</v>
      </c>
      <c r="C447" t="s">
        <v>2658</v>
      </c>
      <c r="D447">
        <v>2018</v>
      </c>
      <c r="E447">
        <v>20</v>
      </c>
      <c r="F447" t="s">
        <v>2659</v>
      </c>
      <c r="G447" t="s">
        <v>33</v>
      </c>
      <c r="H447" t="s">
        <v>33</v>
      </c>
      <c r="I447" t="s">
        <v>33</v>
      </c>
      <c r="J447" t="s">
        <v>33</v>
      </c>
      <c r="K447" t="s">
        <v>33</v>
      </c>
      <c r="L447" t="s">
        <v>33</v>
      </c>
      <c r="M447" t="s">
        <v>33</v>
      </c>
      <c r="N447" t="s">
        <v>34</v>
      </c>
      <c r="O447" t="s">
        <v>748</v>
      </c>
      <c r="P447" t="s">
        <v>33</v>
      </c>
      <c r="Q447" t="s">
        <v>33</v>
      </c>
      <c r="R447" t="s">
        <v>33</v>
      </c>
      <c r="S447" t="s">
        <v>33</v>
      </c>
      <c r="T447" t="s">
        <v>33</v>
      </c>
      <c r="U447" t="s">
        <v>33</v>
      </c>
      <c r="V447" t="s">
        <v>33</v>
      </c>
      <c r="W447" t="s">
        <v>33</v>
      </c>
      <c r="X447" t="s">
        <v>33</v>
      </c>
      <c r="Y447" t="s">
        <v>33</v>
      </c>
      <c r="Z447" t="s">
        <v>33</v>
      </c>
      <c r="AA447" t="s">
        <v>33</v>
      </c>
      <c r="AB447" t="s">
        <v>33</v>
      </c>
      <c r="AC447" t="s">
        <v>36</v>
      </c>
    </row>
    <row r="448" spans="1:29" x14ac:dyDescent="0.25">
      <c r="A448" t="s">
        <v>2660</v>
      </c>
      <c r="B448" t="s">
        <v>2661</v>
      </c>
      <c r="C448" t="s">
        <v>2662</v>
      </c>
      <c r="D448">
        <v>2018</v>
      </c>
      <c r="E448">
        <v>37</v>
      </c>
      <c r="F448" t="s">
        <v>2663</v>
      </c>
      <c r="G448" t="s">
        <v>126</v>
      </c>
      <c r="H448" t="s">
        <v>36</v>
      </c>
      <c r="I448" t="s">
        <v>2664</v>
      </c>
      <c r="J448" t="s">
        <v>2661</v>
      </c>
      <c r="K448" t="s">
        <v>2665</v>
      </c>
      <c r="L448">
        <v>15</v>
      </c>
      <c r="M448">
        <v>5</v>
      </c>
      <c r="N448" t="s">
        <v>2666</v>
      </c>
      <c r="O448" t="s">
        <v>33</v>
      </c>
      <c r="P448" t="s">
        <v>33</v>
      </c>
      <c r="Q448" t="s">
        <v>346</v>
      </c>
      <c r="R448" t="s">
        <v>2667</v>
      </c>
      <c r="S448" t="s">
        <v>270</v>
      </c>
      <c r="T448" t="s">
        <v>106</v>
      </c>
      <c r="U448" t="s">
        <v>81</v>
      </c>
      <c r="V448" t="s">
        <v>81</v>
      </c>
      <c r="W448" t="s">
        <v>79</v>
      </c>
      <c r="X448" t="s">
        <v>2668</v>
      </c>
      <c r="Y448" t="s">
        <v>2669</v>
      </c>
      <c r="Z448" t="s">
        <v>172</v>
      </c>
      <c r="AA448" t="s">
        <v>79</v>
      </c>
      <c r="AB448">
        <v>1</v>
      </c>
      <c r="AC448" t="s">
        <v>36</v>
      </c>
    </row>
    <row r="449" spans="1:29" x14ac:dyDescent="0.25">
      <c r="A449" t="s">
        <v>2670</v>
      </c>
      <c r="B449" t="s">
        <v>2671</v>
      </c>
      <c r="C449" t="s">
        <v>2672</v>
      </c>
      <c r="D449">
        <v>2018</v>
      </c>
      <c r="E449">
        <v>20</v>
      </c>
      <c r="F449" t="s">
        <v>2673</v>
      </c>
      <c r="G449" t="s">
        <v>33</v>
      </c>
      <c r="H449" t="s">
        <v>33</v>
      </c>
      <c r="I449" t="s">
        <v>33</v>
      </c>
      <c r="J449" t="s">
        <v>33</v>
      </c>
      <c r="K449" t="s">
        <v>33</v>
      </c>
      <c r="L449" t="s">
        <v>33</v>
      </c>
      <c r="M449" t="s">
        <v>33</v>
      </c>
      <c r="N449" t="s">
        <v>34</v>
      </c>
      <c r="O449" t="s">
        <v>2674</v>
      </c>
      <c r="P449" t="s">
        <v>33</v>
      </c>
      <c r="Q449" t="s">
        <v>33</v>
      </c>
      <c r="R449" t="s">
        <v>33</v>
      </c>
      <c r="S449" t="s">
        <v>33</v>
      </c>
      <c r="T449" t="s">
        <v>33</v>
      </c>
      <c r="U449" t="s">
        <v>33</v>
      </c>
      <c r="V449" t="s">
        <v>33</v>
      </c>
      <c r="W449" t="s">
        <v>33</v>
      </c>
      <c r="X449" t="s">
        <v>33</v>
      </c>
      <c r="Y449" t="s">
        <v>33</v>
      </c>
      <c r="Z449" t="s">
        <v>33</v>
      </c>
      <c r="AA449" t="s">
        <v>33</v>
      </c>
      <c r="AB449" t="s">
        <v>33</v>
      </c>
      <c r="AC449" t="s">
        <v>36</v>
      </c>
    </row>
    <row r="450" spans="1:29" x14ac:dyDescent="0.25">
      <c r="A450" t="s">
        <v>2675</v>
      </c>
      <c r="B450" t="s">
        <v>2676</v>
      </c>
      <c r="C450" t="s">
        <v>2677</v>
      </c>
      <c r="D450">
        <v>2018</v>
      </c>
      <c r="E450">
        <v>22</v>
      </c>
      <c r="F450" t="s">
        <v>2678</v>
      </c>
      <c r="G450" t="s">
        <v>33</v>
      </c>
      <c r="H450" t="s">
        <v>33</v>
      </c>
      <c r="I450" t="s">
        <v>33</v>
      </c>
      <c r="J450" t="s">
        <v>33</v>
      </c>
      <c r="K450" t="s">
        <v>33</v>
      </c>
      <c r="L450" t="s">
        <v>33</v>
      </c>
      <c r="M450" t="s">
        <v>33</v>
      </c>
      <c r="N450" t="s">
        <v>2679</v>
      </c>
      <c r="P450" t="s">
        <v>33</v>
      </c>
      <c r="Q450" t="s">
        <v>170</v>
      </c>
      <c r="R450" t="s">
        <v>33</v>
      </c>
      <c r="S450" t="s">
        <v>1992</v>
      </c>
      <c r="T450" t="s">
        <v>106</v>
      </c>
      <c r="U450" t="s">
        <v>79</v>
      </c>
      <c r="V450" t="s">
        <v>79</v>
      </c>
      <c r="W450" t="s">
        <v>79</v>
      </c>
      <c r="X450" t="s">
        <v>79</v>
      </c>
      <c r="Y450" t="s">
        <v>551</v>
      </c>
      <c r="Z450" t="s">
        <v>172</v>
      </c>
      <c r="AA450" t="s">
        <v>33</v>
      </c>
      <c r="AB450" t="s">
        <v>33</v>
      </c>
      <c r="AC450" t="s">
        <v>36</v>
      </c>
    </row>
    <row r="451" spans="1:29" x14ac:dyDescent="0.25">
      <c r="A451" t="s">
        <v>2680</v>
      </c>
      <c r="B451" t="s">
        <v>2681</v>
      </c>
      <c r="C451" t="s">
        <v>2682</v>
      </c>
      <c r="D451">
        <v>2018</v>
      </c>
      <c r="E451">
        <v>55</v>
      </c>
      <c r="F451" t="s">
        <v>2683</v>
      </c>
      <c r="G451" t="s">
        <v>126</v>
      </c>
      <c r="H451" t="s">
        <v>41</v>
      </c>
      <c r="I451" t="s">
        <v>2684</v>
      </c>
      <c r="J451" t="s">
        <v>2681</v>
      </c>
      <c r="K451" t="s">
        <v>2685</v>
      </c>
      <c r="L451">
        <v>29</v>
      </c>
      <c r="M451">
        <v>9.6666666669999994</v>
      </c>
      <c r="N451" t="s">
        <v>34</v>
      </c>
      <c r="O451" t="s">
        <v>33</v>
      </c>
      <c r="P451" t="s">
        <v>33</v>
      </c>
      <c r="Q451" t="s">
        <v>33</v>
      </c>
      <c r="R451" t="s">
        <v>33</v>
      </c>
      <c r="S451" t="s">
        <v>33</v>
      </c>
      <c r="T451" t="s">
        <v>33</v>
      </c>
      <c r="U451" t="s">
        <v>33</v>
      </c>
      <c r="V451" t="s">
        <v>33</v>
      </c>
      <c r="W451" t="s">
        <v>33</v>
      </c>
      <c r="X451" t="s">
        <v>33</v>
      </c>
      <c r="Y451" t="s">
        <v>33</v>
      </c>
      <c r="Z451" t="s">
        <v>33</v>
      </c>
      <c r="AA451" t="s">
        <v>33</v>
      </c>
      <c r="AB451">
        <v>0</v>
      </c>
      <c r="AC451" t="s">
        <v>36</v>
      </c>
    </row>
    <row r="452" spans="1:29" x14ac:dyDescent="0.25">
      <c r="A452" t="s">
        <v>2686</v>
      </c>
      <c r="B452" t="s">
        <v>2687</v>
      </c>
      <c r="C452" t="s">
        <v>2688</v>
      </c>
      <c r="D452">
        <v>2018</v>
      </c>
      <c r="E452">
        <v>57</v>
      </c>
      <c r="F452" t="s">
        <v>2689</v>
      </c>
      <c r="G452" t="s">
        <v>126</v>
      </c>
      <c r="H452" t="s">
        <v>36</v>
      </c>
      <c r="I452" t="s">
        <v>2690</v>
      </c>
      <c r="J452" t="s">
        <v>2687</v>
      </c>
      <c r="K452" t="s">
        <v>2691</v>
      </c>
      <c r="L452">
        <v>25</v>
      </c>
      <c r="M452">
        <v>8.3333333330000006</v>
      </c>
      <c r="N452" t="s">
        <v>34</v>
      </c>
      <c r="O452" t="s">
        <v>33</v>
      </c>
      <c r="P452" t="s">
        <v>33</v>
      </c>
      <c r="Q452" t="s">
        <v>33</v>
      </c>
      <c r="R452" t="s">
        <v>33</v>
      </c>
      <c r="S452" t="s">
        <v>33</v>
      </c>
      <c r="T452" t="s">
        <v>33</v>
      </c>
      <c r="U452" t="s">
        <v>33</v>
      </c>
      <c r="V452" t="s">
        <v>33</v>
      </c>
      <c r="W452" t="s">
        <v>33</v>
      </c>
      <c r="X452" t="s">
        <v>33</v>
      </c>
      <c r="Y452" t="s">
        <v>33</v>
      </c>
      <c r="Z452" t="s">
        <v>33</v>
      </c>
      <c r="AA452" t="s">
        <v>33</v>
      </c>
      <c r="AB452">
        <v>0</v>
      </c>
      <c r="AC452" t="s">
        <v>36</v>
      </c>
    </row>
    <row r="453" spans="1:29" x14ac:dyDescent="0.25">
      <c r="A453" t="s">
        <v>2692</v>
      </c>
      <c r="B453" t="s">
        <v>2693</v>
      </c>
      <c r="C453" t="s">
        <v>2694</v>
      </c>
      <c r="D453">
        <v>2018</v>
      </c>
      <c r="E453">
        <v>51</v>
      </c>
      <c r="F453" t="s">
        <v>2695</v>
      </c>
      <c r="G453" t="s">
        <v>126</v>
      </c>
      <c r="H453" t="s">
        <v>41</v>
      </c>
      <c r="I453" t="s">
        <v>2696</v>
      </c>
      <c r="J453" t="s">
        <v>2693</v>
      </c>
      <c r="K453" t="s">
        <v>2697</v>
      </c>
      <c r="L453">
        <v>24</v>
      </c>
      <c r="M453">
        <v>8</v>
      </c>
      <c r="N453" t="s">
        <v>2698</v>
      </c>
      <c r="O453" t="s">
        <v>2699</v>
      </c>
      <c r="P453" t="s">
        <v>2700</v>
      </c>
      <c r="Q453" t="s">
        <v>170</v>
      </c>
      <c r="R453" t="s">
        <v>489</v>
      </c>
      <c r="S453" t="s">
        <v>438</v>
      </c>
      <c r="T453" t="s">
        <v>2701</v>
      </c>
      <c r="U453" t="s">
        <v>79</v>
      </c>
      <c r="V453" t="s">
        <v>79</v>
      </c>
      <c r="W453" t="s">
        <v>79</v>
      </c>
      <c r="X453" t="s">
        <v>79</v>
      </c>
      <c r="Y453" t="s">
        <v>2702</v>
      </c>
      <c r="Z453" t="s">
        <v>191</v>
      </c>
      <c r="AA453" t="s">
        <v>79</v>
      </c>
      <c r="AB453">
        <v>1</v>
      </c>
      <c r="AC453" t="s">
        <v>41</v>
      </c>
    </row>
    <row r="454" spans="1:29" x14ac:dyDescent="0.25">
      <c r="A454" t="s">
        <v>2703</v>
      </c>
      <c r="B454" t="s">
        <v>2704</v>
      </c>
      <c r="C454" t="s">
        <v>2705</v>
      </c>
      <c r="D454">
        <v>2018</v>
      </c>
      <c r="E454">
        <v>56</v>
      </c>
      <c r="F454" t="s">
        <v>2706</v>
      </c>
      <c r="G454" t="s">
        <v>126</v>
      </c>
      <c r="H454" t="s">
        <v>41</v>
      </c>
      <c r="I454" t="s">
        <v>2707</v>
      </c>
      <c r="J454" t="s">
        <v>2704</v>
      </c>
      <c r="K454" t="s">
        <v>2708</v>
      </c>
      <c r="L454">
        <v>25</v>
      </c>
      <c r="M454">
        <v>8.3333333330000006</v>
      </c>
      <c r="N454" t="s">
        <v>34</v>
      </c>
      <c r="O454" t="s">
        <v>33</v>
      </c>
      <c r="P454" t="s">
        <v>33</v>
      </c>
      <c r="Q454" t="s">
        <v>33</v>
      </c>
      <c r="R454" t="s">
        <v>33</v>
      </c>
      <c r="S454" t="s">
        <v>33</v>
      </c>
      <c r="T454" t="s">
        <v>33</v>
      </c>
      <c r="U454" t="s">
        <v>33</v>
      </c>
      <c r="V454" t="s">
        <v>33</v>
      </c>
      <c r="W454" t="s">
        <v>33</v>
      </c>
      <c r="X454" t="s">
        <v>33</v>
      </c>
      <c r="Y454" t="s">
        <v>33</v>
      </c>
      <c r="Z454" t="s">
        <v>33</v>
      </c>
      <c r="AA454" t="s">
        <v>33</v>
      </c>
      <c r="AB454">
        <v>0</v>
      </c>
      <c r="AC454" t="s">
        <v>36</v>
      </c>
    </row>
    <row r="455" spans="1:29" x14ac:dyDescent="0.25">
      <c r="A455" t="s">
        <v>2709</v>
      </c>
      <c r="B455" t="s">
        <v>2710</v>
      </c>
      <c r="C455" t="s">
        <v>2711</v>
      </c>
      <c r="D455">
        <v>2018</v>
      </c>
      <c r="E455">
        <v>22</v>
      </c>
      <c r="F455" t="s">
        <v>2712</v>
      </c>
      <c r="G455" t="s">
        <v>126</v>
      </c>
      <c r="H455" t="s">
        <v>41</v>
      </c>
      <c r="I455" t="s">
        <v>2713</v>
      </c>
      <c r="J455" t="s">
        <v>2710</v>
      </c>
      <c r="K455" t="s">
        <v>2714</v>
      </c>
      <c r="L455">
        <v>12</v>
      </c>
      <c r="M455">
        <v>4</v>
      </c>
      <c r="N455" t="s">
        <v>34</v>
      </c>
      <c r="O455" t="s">
        <v>33</v>
      </c>
      <c r="P455" t="s">
        <v>33</v>
      </c>
      <c r="Q455" t="s">
        <v>33</v>
      </c>
      <c r="R455" t="s">
        <v>33</v>
      </c>
      <c r="S455" t="s">
        <v>33</v>
      </c>
      <c r="T455" t="s">
        <v>33</v>
      </c>
      <c r="U455" t="s">
        <v>33</v>
      </c>
      <c r="V455" t="s">
        <v>33</v>
      </c>
      <c r="W455" t="s">
        <v>33</v>
      </c>
      <c r="X455" t="s">
        <v>33</v>
      </c>
      <c r="Y455" t="s">
        <v>33</v>
      </c>
      <c r="Z455" t="s">
        <v>33</v>
      </c>
      <c r="AA455" t="s">
        <v>33</v>
      </c>
      <c r="AB455">
        <v>0</v>
      </c>
      <c r="AC455" t="s">
        <v>41</v>
      </c>
    </row>
    <row r="456" spans="1:29" x14ac:dyDescent="0.25">
      <c r="A456" t="s">
        <v>2715</v>
      </c>
      <c r="B456" t="s">
        <v>2716</v>
      </c>
      <c r="C456" t="s">
        <v>2717</v>
      </c>
      <c r="D456">
        <v>2018</v>
      </c>
      <c r="E456">
        <v>34</v>
      </c>
      <c r="F456" t="s">
        <v>2718</v>
      </c>
      <c r="G456" t="s">
        <v>126</v>
      </c>
      <c r="H456" t="s">
        <v>36</v>
      </c>
      <c r="I456" t="s">
        <v>2719</v>
      </c>
      <c r="J456" t="s">
        <v>2716</v>
      </c>
      <c r="K456" t="s">
        <v>2720</v>
      </c>
      <c r="L456">
        <v>15</v>
      </c>
      <c r="M456">
        <v>5</v>
      </c>
      <c r="N456" t="s">
        <v>2721</v>
      </c>
      <c r="O456" t="s">
        <v>33</v>
      </c>
      <c r="P456" t="s">
        <v>33</v>
      </c>
      <c r="Q456" t="s">
        <v>170</v>
      </c>
      <c r="R456" t="s">
        <v>33</v>
      </c>
      <c r="S456" t="s">
        <v>79</v>
      </c>
      <c r="T456" t="s">
        <v>79</v>
      </c>
      <c r="U456" t="s">
        <v>79</v>
      </c>
      <c r="V456" t="s">
        <v>79</v>
      </c>
      <c r="W456" t="s">
        <v>79</v>
      </c>
      <c r="X456" t="s">
        <v>79</v>
      </c>
      <c r="Y456" t="s">
        <v>79</v>
      </c>
      <c r="Z456" t="s">
        <v>1915</v>
      </c>
      <c r="AA456" t="s">
        <v>81</v>
      </c>
      <c r="AB456">
        <v>1</v>
      </c>
      <c r="AC456" t="s">
        <v>41</v>
      </c>
    </row>
    <row r="457" spans="1:29" x14ac:dyDescent="0.25">
      <c r="A457" t="s">
        <v>2722</v>
      </c>
      <c r="B457" t="s">
        <v>2723</v>
      </c>
      <c r="C457" t="s">
        <v>2724</v>
      </c>
      <c r="D457">
        <v>2018</v>
      </c>
      <c r="E457">
        <v>35</v>
      </c>
      <c r="F457" t="s">
        <v>2725</v>
      </c>
      <c r="G457" t="s">
        <v>126</v>
      </c>
      <c r="H457" t="s">
        <v>41</v>
      </c>
      <c r="I457" t="s">
        <v>2726</v>
      </c>
      <c r="J457" t="s">
        <v>2723</v>
      </c>
      <c r="K457" t="s">
        <v>2727</v>
      </c>
      <c r="L457">
        <v>19</v>
      </c>
      <c r="M457">
        <v>6.3333333329999997</v>
      </c>
      <c r="N457" t="s">
        <v>34</v>
      </c>
      <c r="O457" t="s">
        <v>33</v>
      </c>
      <c r="P457" t="s">
        <v>33</v>
      </c>
      <c r="Q457" t="s">
        <v>33</v>
      </c>
      <c r="R457" t="s">
        <v>33</v>
      </c>
      <c r="S457" t="s">
        <v>33</v>
      </c>
      <c r="T457" t="s">
        <v>33</v>
      </c>
      <c r="U457" t="s">
        <v>33</v>
      </c>
      <c r="V457" t="s">
        <v>33</v>
      </c>
      <c r="W457" t="s">
        <v>33</v>
      </c>
      <c r="X457" t="s">
        <v>33</v>
      </c>
      <c r="Y457" t="s">
        <v>33</v>
      </c>
      <c r="Z457" t="s">
        <v>33</v>
      </c>
      <c r="AA457" t="s">
        <v>33</v>
      </c>
      <c r="AB457">
        <v>0</v>
      </c>
      <c r="AC457" t="s">
        <v>36</v>
      </c>
    </row>
    <row r="458" spans="1:29" x14ac:dyDescent="0.25">
      <c r="A458" t="s">
        <v>2728</v>
      </c>
      <c r="B458" t="s">
        <v>2729</v>
      </c>
      <c r="C458" t="s">
        <v>2730</v>
      </c>
      <c r="D458">
        <v>2018</v>
      </c>
      <c r="E458">
        <v>67</v>
      </c>
      <c r="F458" t="s">
        <v>2731</v>
      </c>
      <c r="G458" t="s">
        <v>126</v>
      </c>
      <c r="H458" t="s">
        <v>36</v>
      </c>
      <c r="I458" t="s">
        <v>2732</v>
      </c>
      <c r="J458" t="s">
        <v>2729</v>
      </c>
      <c r="K458" t="s">
        <v>2733</v>
      </c>
      <c r="L458">
        <v>33</v>
      </c>
      <c r="M458">
        <v>11</v>
      </c>
      <c r="N458" t="s">
        <v>34</v>
      </c>
      <c r="O458" t="s">
        <v>33</v>
      </c>
      <c r="P458" t="s">
        <v>33</v>
      </c>
      <c r="Q458" t="s">
        <v>33</v>
      </c>
      <c r="R458" t="s">
        <v>33</v>
      </c>
      <c r="S458" t="s">
        <v>33</v>
      </c>
      <c r="T458" t="s">
        <v>33</v>
      </c>
      <c r="U458" t="s">
        <v>33</v>
      </c>
      <c r="V458" t="s">
        <v>33</v>
      </c>
      <c r="W458" t="s">
        <v>33</v>
      </c>
      <c r="X458" t="s">
        <v>33</v>
      </c>
      <c r="Y458" t="s">
        <v>33</v>
      </c>
      <c r="Z458" t="s">
        <v>33</v>
      </c>
      <c r="AA458" t="s">
        <v>33</v>
      </c>
      <c r="AB458">
        <v>0</v>
      </c>
      <c r="AC458" t="s">
        <v>36</v>
      </c>
    </row>
    <row r="459" spans="1:29" x14ac:dyDescent="0.25">
      <c r="A459" t="s">
        <v>2734</v>
      </c>
      <c r="B459" t="s">
        <v>2735</v>
      </c>
      <c r="C459" t="s">
        <v>2736</v>
      </c>
      <c r="D459">
        <v>2018</v>
      </c>
      <c r="E459">
        <v>71</v>
      </c>
      <c r="F459" t="s">
        <v>2737</v>
      </c>
      <c r="G459" t="s">
        <v>126</v>
      </c>
      <c r="H459" t="s">
        <v>36</v>
      </c>
      <c r="I459" t="s">
        <v>2738</v>
      </c>
      <c r="J459" t="s">
        <v>2735</v>
      </c>
      <c r="K459" t="s">
        <v>2739</v>
      </c>
      <c r="L459">
        <v>35</v>
      </c>
      <c r="M459">
        <v>11.66666667</v>
      </c>
      <c r="N459" t="s">
        <v>2740</v>
      </c>
      <c r="O459" t="s">
        <v>33</v>
      </c>
      <c r="P459" t="s">
        <v>33</v>
      </c>
      <c r="Q459" t="s">
        <v>170</v>
      </c>
      <c r="R459" t="s">
        <v>33</v>
      </c>
      <c r="S459" t="s">
        <v>309</v>
      </c>
      <c r="T459" t="s">
        <v>106</v>
      </c>
      <c r="U459" t="s">
        <v>79</v>
      </c>
      <c r="V459" t="s">
        <v>79</v>
      </c>
      <c r="W459" t="s">
        <v>79</v>
      </c>
      <c r="X459" t="s">
        <v>79</v>
      </c>
      <c r="Y459" t="s">
        <v>2741</v>
      </c>
      <c r="Z459" t="s">
        <v>2742</v>
      </c>
      <c r="AA459" t="s">
        <v>79</v>
      </c>
      <c r="AB459">
        <v>1</v>
      </c>
      <c r="AC459" t="s">
        <v>41</v>
      </c>
    </row>
    <row r="460" spans="1:29" x14ac:dyDescent="0.25">
      <c r="A460" t="s">
        <v>2743</v>
      </c>
      <c r="B460" t="s">
        <v>2744</v>
      </c>
      <c r="C460" t="s">
        <v>2745</v>
      </c>
      <c r="D460">
        <v>2018</v>
      </c>
      <c r="E460">
        <v>34</v>
      </c>
      <c r="F460" t="s">
        <v>2746</v>
      </c>
      <c r="G460" t="s">
        <v>126</v>
      </c>
      <c r="H460" t="s">
        <v>36</v>
      </c>
      <c r="I460" t="s">
        <v>2747</v>
      </c>
      <c r="J460" t="s">
        <v>2744</v>
      </c>
      <c r="K460" t="s">
        <v>2748</v>
      </c>
      <c r="L460">
        <v>22</v>
      </c>
      <c r="M460">
        <v>7.3333333329999997</v>
      </c>
      <c r="N460" t="s">
        <v>2749</v>
      </c>
      <c r="O460" t="s">
        <v>33</v>
      </c>
      <c r="P460" t="s">
        <v>33</v>
      </c>
      <c r="Q460" t="s">
        <v>1345</v>
      </c>
      <c r="R460" t="s">
        <v>33</v>
      </c>
      <c r="S460" t="s">
        <v>270</v>
      </c>
      <c r="T460" t="s">
        <v>1853</v>
      </c>
      <c r="U460" t="s">
        <v>79</v>
      </c>
      <c r="V460" t="s">
        <v>81</v>
      </c>
      <c r="W460" t="s">
        <v>79</v>
      </c>
      <c r="X460" t="s">
        <v>2750</v>
      </c>
      <c r="Y460" t="s">
        <v>79</v>
      </c>
      <c r="Z460" t="s">
        <v>440</v>
      </c>
      <c r="AA460" t="s">
        <v>79</v>
      </c>
      <c r="AB460">
        <v>1</v>
      </c>
      <c r="AC460" t="s">
        <v>36</v>
      </c>
    </row>
    <row r="461" spans="1:29" x14ac:dyDescent="0.25">
      <c r="A461" t="s">
        <v>2751</v>
      </c>
      <c r="B461" t="s">
        <v>2752</v>
      </c>
      <c r="C461" t="s">
        <v>2753</v>
      </c>
      <c r="D461">
        <v>2018</v>
      </c>
      <c r="E461">
        <v>34</v>
      </c>
      <c r="F461" t="s">
        <v>2754</v>
      </c>
      <c r="G461" t="s">
        <v>126</v>
      </c>
      <c r="H461" t="s">
        <v>36</v>
      </c>
      <c r="I461" t="s">
        <v>2755</v>
      </c>
      <c r="J461" t="s">
        <v>2752</v>
      </c>
      <c r="K461" t="s">
        <v>2756</v>
      </c>
      <c r="L461">
        <v>18</v>
      </c>
      <c r="M461">
        <v>6</v>
      </c>
      <c r="N461" t="s">
        <v>34</v>
      </c>
      <c r="O461" t="s">
        <v>33</v>
      </c>
      <c r="P461" t="s">
        <v>33</v>
      </c>
      <c r="Q461" t="s">
        <v>33</v>
      </c>
      <c r="R461" t="s">
        <v>33</v>
      </c>
      <c r="S461" t="s">
        <v>33</v>
      </c>
      <c r="T461" t="s">
        <v>33</v>
      </c>
      <c r="U461" t="s">
        <v>33</v>
      </c>
      <c r="V461" t="s">
        <v>33</v>
      </c>
      <c r="W461" t="s">
        <v>33</v>
      </c>
      <c r="X461" t="s">
        <v>33</v>
      </c>
      <c r="Y461" t="s">
        <v>33</v>
      </c>
      <c r="Z461" t="s">
        <v>33</v>
      </c>
      <c r="AA461" t="s">
        <v>33</v>
      </c>
      <c r="AB461">
        <v>0</v>
      </c>
      <c r="AC461" t="s">
        <v>36</v>
      </c>
    </row>
    <row r="462" spans="1:29" x14ac:dyDescent="0.25">
      <c r="A462" t="s">
        <v>2757</v>
      </c>
      <c r="B462" t="s">
        <v>2758</v>
      </c>
      <c r="C462" t="s">
        <v>2759</v>
      </c>
      <c r="D462">
        <v>2018</v>
      </c>
      <c r="E462">
        <v>173</v>
      </c>
      <c r="F462" t="s">
        <v>2760</v>
      </c>
      <c r="G462" t="s">
        <v>126</v>
      </c>
      <c r="H462" t="s">
        <v>41</v>
      </c>
      <c r="I462" t="s">
        <v>2761</v>
      </c>
      <c r="J462" t="s">
        <v>2758</v>
      </c>
      <c r="K462" t="s">
        <v>2762</v>
      </c>
      <c r="L462">
        <v>45</v>
      </c>
      <c r="M462">
        <v>15</v>
      </c>
      <c r="N462" t="s">
        <v>34</v>
      </c>
      <c r="O462" t="s">
        <v>33</v>
      </c>
      <c r="P462" t="s">
        <v>33</v>
      </c>
      <c r="Q462" t="s">
        <v>33</v>
      </c>
      <c r="R462" t="s">
        <v>33</v>
      </c>
      <c r="S462" t="s">
        <v>33</v>
      </c>
      <c r="T462" t="s">
        <v>33</v>
      </c>
      <c r="U462" t="s">
        <v>33</v>
      </c>
      <c r="V462" t="s">
        <v>33</v>
      </c>
      <c r="W462" t="s">
        <v>33</v>
      </c>
      <c r="X462" t="s">
        <v>33</v>
      </c>
      <c r="Y462" t="s">
        <v>33</v>
      </c>
      <c r="Z462" t="s">
        <v>33</v>
      </c>
      <c r="AA462" t="s">
        <v>33</v>
      </c>
      <c r="AB462">
        <v>0</v>
      </c>
      <c r="AC462" t="s">
        <v>36</v>
      </c>
    </row>
    <row r="463" spans="1:29" x14ac:dyDescent="0.25">
      <c r="A463" t="s">
        <v>2763</v>
      </c>
      <c r="B463" t="s">
        <v>2764</v>
      </c>
      <c r="C463" t="s">
        <v>2765</v>
      </c>
      <c r="D463">
        <v>2018</v>
      </c>
      <c r="E463">
        <v>39</v>
      </c>
      <c r="F463" t="s">
        <v>2766</v>
      </c>
      <c r="G463" t="s">
        <v>126</v>
      </c>
      <c r="H463" t="s">
        <v>41</v>
      </c>
      <c r="I463" t="s">
        <v>2767</v>
      </c>
      <c r="J463" t="s">
        <v>2764</v>
      </c>
      <c r="K463" t="s">
        <v>2768</v>
      </c>
      <c r="L463">
        <v>12</v>
      </c>
      <c r="M463">
        <v>4</v>
      </c>
      <c r="N463" t="s">
        <v>34</v>
      </c>
      <c r="O463" t="s">
        <v>33</v>
      </c>
      <c r="P463" t="s">
        <v>33</v>
      </c>
      <c r="Q463" t="s">
        <v>33</v>
      </c>
      <c r="R463" t="s">
        <v>33</v>
      </c>
      <c r="S463" t="s">
        <v>33</v>
      </c>
      <c r="T463" t="s">
        <v>33</v>
      </c>
      <c r="U463" t="s">
        <v>33</v>
      </c>
      <c r="V463" t="s">
        <v>33</v>
      </c>
      <c r="W463" t="s">
        <v>33</v>
      </c>
      <c r="X463" t="s">
        <v>33</v>
      </c>
      <c r="Y463" t="s">
        <v>33</v>
      </c>
      <c r="Z463" t="s">
        <v>33</v>
      </c>
      <c r="AA463" t="s">
        <v>33</v>
      </c>
      <c r="AB463">
        <v>0</v>
      </c>
      <c r="AC463" t="s">
        <v>36</v>
      </c>
    </row>
    <row r="464" spans="1:29" x14ac:dyDescent="0.25">
      <c r="A464" t="s">
        <v>2769</v>
      </c>
      <c r="B464" t="s">
        <v>2770</v>
      </c>
      <c r="C464" t="s">
        <v>2771</v>
      </c>
      <c r="D464">
        <v>2018</v>
      </c>
      <c r="E464">
        <v>32</v>
      </c>
      <c r="F464" t="s">
        <v>2772</v>
      </c>
      <c r="G464" t="s">
        <v>126</v>
      </c>
      <c r="H464" t="s">
        <v>36</v>
      </c>
      <c r="I464" t="s">
        <v>2773</v>
      </c>
      <c r="J464" t="s">
        <v>2770</v>
      </c>
      <c r="K464" t="s">
        <v>2774</v>
      </c>
      <c r="L464">
        <v>15</v>
      </c>
      <c r="M464">
        <v>5</v>
      </c>
      <c r="N464" t="s">
        <v>34</v>
      </c>
      <c r="O464" t="s">
        <v>33</v>
      </c>
      <c r="P464" t="s">
        <v>33</v>
      </c>
      <c r="Q464" t="s">
        <v>33</v>
      </c>
      <c r="R464" t="s">
        <v>33</v>
      </c>
      <c r="S464" t="s">
        <v>33</v>
      </c>
      <c r="T464" t="s">
        <v>33</v>
      </c>
      <c r="U464" t="s">
        <v>33</v>
      </c>
      <c r="V464" t="s">
        <v>33</v>
      </c>
      <c r="W464" t="s">
        <v>33</v>
      </c>
      <c r="X464" t="s">
        <v>33</v>
      </c>
      <c r="Y464" t="s">
        <v>33</v>
      </c>
      <c r="Z464" t="s">
        <v>33</v>
      </c>
      <c r="AA464" t="s">
        <v>33</v>
      </c>
      <c r="AB464">
        <v>0</v>
      </c>
      <c r="AC464" t="s">
        <v>41</v>
      </c>
    </row>
    <row r="465" spans="1:29" x14ac:dyDescent="0.25">
      <c r="A465" t="s">
        <v>2775</v>
      </c>
      <c r="B465" t="s">
        <v>2776</v>
      </c>
      <c r="C465" t="s">
        <v>2777</v>
      </c>
      <c r="D465">
        <v>2017</v>
      </c>
      <c r="E465">
        <v>43</v>
      </c>
      <c r="F465" t="s">
        <v>2778</v>
      </c>
      <c r="G465" t="s">
        <v>126</v>
      </c>
      <c r="H465" t="s">
        <v>41</v>
      </c>
      <c r="I465" t="s">
        <v>2779</v>
      </c>
      <c r="J465" t="s">
        <v>2776</v>
      </c>
      <c r="K465" t="s">
        <v>2780</v>
      </c>
      <c r="L465">
        <v>17</v>
      </c>
      <c r="M465">
        <v>4.25</v>
      </c>
      <c r="N465" t="s">
        <v>2781</v>
      </c>
      <c r="O465" t="s">
        <v>2782</v>
      </c>
      <c r="P465" t="s">
        <v>2783</v>
      </c>
      <c r="Q465" t="s">
        <v>3748</v>
      </c>
      <c r="R465" t="s">
        <v>33</v>
      </c>
      <c r="S465" t="s">
        <v>79</v>
      </c>
      <c r="T465" t="s">
        <v>79</v>
      </c>
      <c r="U465" t="s">
        <v>79</v>
      </c>
      <c r="V465" t="s">
        <v>79</v>
      </c>
      <c r="W465" t="s">
        <v>79</v>
      </c>
      <c r="X465" t="s">
        <v>79</v>
      </c>
      <c r="Y465" t="s">
        <v>79</v>
      </c>
      <c r="Z465" t="s">
        <v>33</v>
      </c>
      <c r="AA465" t="s">
        <v>81</v>
      </c>
      <c r="AB465">
        <v>1</v>
      </c>
      <c r="AC465" t="s">
        <v>41</v>
      </c>
    </row>
    <row r="466" spans="1:29" x14ac:dyDescent="0.25">
      <c r="A466" t="s">
        <v>2784</v>
      </c>
      <c r="B466" t="s">
        <v>2785</v>
      </c>
      <c r="C466" t="s">
        <v>2786</v>
      </c>
      <c r="D466">
        <v>2017</v>
      </c>
      <c r="E466">
        <v>63</v>
      </c>
      <c r="F466" t="s">
        <v>2787</v>
      </c>
      <c r="G466" t="s">
        <v>126</v>
      </c>
      <c r="H466" t="s">
        <v>36</v>
      </c>
      <c r="I466" t="s">
        <v>2788</v>
      </c>
      <c r="J466" t="s">
        <v>2785</v>
      </c>
      <c r="K466" t="s">
        <v>2789</v>
      </c>
      <c r="L466">
        <v>31</v>
      </c>
      <c r="M466">
        <v>7.75</v>
      </c>
      <c r="N466" t="s">
        <v>2790</v>
      </c>
      <c r="O466" t="s">
        <v>33</v>
      </c>
      <c r="P466" t="s">
        <v>33</v>
      </c>
      <c r="Q466" t="s">
        <v>170</v>
      </c>
      <c r="R466" t="s">
        <v>33</v>
      </c>
      <c r="S466" t="s">
        <v>2791</v>
      </c>
      <c r="T466" t="s">
        <v>420</v>
      </c>
      <c r="U466" t="s">
        <v>79</v>
      </c>
      <c r="V466" t="s">
        <v>81</v>
      </c>
      <c r="W466" t="s">
        <v>79</v>
      </c>
      <c r="X466" t="s">
        <v>79</v>
      </c>
      <c r="Y466" t="s">
        <v>79</v>
      </c>
      <c r="Z466" t="s">
        <v>1007</v>
      </c>
      <c r="AA466" t="s">
        <v>81</v>
      </c>
      <c r="AB466">
        <v>1</v>
      </c>
      <c r="AC466" t="s">
        <v>36</v>
      </c>
    </row>
    <row r="467" spans="1:29" x14ac:dyDescent="0.25">
      <c r="A467" t="s">
        <v>2792</v>
      </c>
      <c r="B467" t="s">
        <v>2793</v>
      </c>
      <c r="C467" t="s">
        <v>2794</v>
      </c>
      <c r="D467">
        <v>2017</v>
      </c>
      <c r="E467">
        <v>45</v>
      </c>
      <c r="F467" t="s">
        <v>2795</v>
      </c>
      <c r="G467" t="s">
        <v>126</v>
      </c>
      <c r="H467" t="s">
        <v>36</v>
      </c>
      <c r="I467" t="s">
        <v>2796</v>
      </c>
      <c r="J467" t="s">
        <v>2793</v>
      </c>
      <c r="K467" t="s">
        <v>2797</v>
      </c>
      <c r="L467">
        <v>24</v>
      </c>
      <c r="M467">
        <v>6</v>
      </c>
      <c r="N467" t="s">
        <v>34</v>
      </c>
      <c r="O467" t="s">
        <v>33</v>
      </c>
      <c r="P467" t="s">
        <v>33</v>
      </c>
      <c r="Q467" t="s">
        <v>33</v>
      </c>
      <c r="R467" t="s">
        <v>33</v>
      </c>
      <c r="S467" t="s">
        <v>33</v>
      </c>
      <c r="T467" t="s">
        <v>33</v>
      </c>
      <c r="U467" t="s">
        <v>33</v>
      </c>
      <c r="V467" t="s">
        <v>33</v>
      </c>
      <c r="W467" t="s">
        <v>33</v>
      </c>
      <c r="X467" t="s">
        <v>33</v>
      </c>
      <c r="Y467" t="s">
        <v>33</v>
      </c>
      <c r="Z467" t="s">
        <v>33</v>
      </c>
      <c r="AA467" t="s">
        <v>33</v>
      </c>
      <c r="AB467">
        <v>0</v>
      </c>
      <c r="AC467" t="s">
        <v>36</v>
      </c>
    </row>
    <row r="468" spans="1:29" x14ac:dyDescent="0.25">
      <c r="A468" t="s">
        <v>2798</v>
      </c>
      <c r="B468" t="s">
        <v>2799</v>
      </c>
      <c r="C468" t="s">
        <v>2800</v>
      </c>
      <c r="D468">
        <v>2017</v>
      </c>
      <c r="E468">
        <v>142</v>
      </c>
      <c r="F468" t="s">
        <v>2801</v>
      </c>
      <c r="G468" t="s">
        <v>126</v>
      </c>
      <c r="H468" t="s">
        <v>36</v>
      </c>
      <c r="I468" t="s">
        <v>2802</v>
      </c>
      <c r="J468" t="s">
        <v>2799</v>
      </c>
      <c r="K468" t="s">
        <v>2803</v>
      </c>
      <c r="L468">
        <v>72</v>
      </c>
      <c r="M468">
        <v>18</v>
      </c>
      <c r="N468" t="s">
        <v>2804</v>
      </c>
      <c r="O468" t="s">
        <v>33</v>
      </c>
      <c r="P468" t="s">
        <v>33</v>
      </c>
      <c r="Q468" t="s">
        <v>3748</v>
      </c>
      <c r="R468" t="s">
        <v>33</v>
      </c>
      <c r="S468" t="s">
        <v>79</v>
      </c>
      <c r="T468" t="s">
        <v>3719</v>
      </c>
      <c r="U468" t="s">
        <v>79</v>
      </c>
      <c r="V468" t="s">
        <v>79</v>
      </c>
      <c r="W468" t="s">
        <v>79</v>
      </c>
      <c r="X468" t="s">
        <v>79</v>
      </c>
      <c r="Y468" t="s">
        <v>79</v>
      </c>
      <c r="Z468" t="s">
        <v>80</v>
      </c>
      <c r="AA468" t="s">
        <v>81</v>
      </c>
      <c r="AB468">
        <v>1</v>
      </c>
      <c r="AC468" t="s">
        <v>41</v>
      </c>
    </row>
    <row r="469" spans="1:29" x14ac:dyDescent="0.25">
      <c r="A469" t="s">
        <v>2806</v>
      </c>
      <c r="B469" t="s">
        <v>2807</v>
      </c>
      <c r="C469" t="s">
        <v>2808</v>
      </c>
      <c r="D469">
        <v>2017</v>
      </c>
      <c r="E469">
        <v>89</v>
      </c>
      <c r="F469" t="s">
        <v>2809</v>
      </c>
      <c r="G469" t="s">
        <v>126</v>
      </c>
      <c r="H469" t="s">
        <v>41</v>
      </c>
      <c r="I469" t="s">
        <v>2810</v>
      </c>
      <c r="J469" t="s">
        <v>2807</v>
      </c>
      <c r="K469" t="s">
        <v>2811</v>
      </c>
      <c r="L469">
        <v>53</v>
      </c>
      <c r="M469">
        <v>13.25</v>
      </c>
      <c r="N469" t="s">
        <v>34</v>
      </c>
      <c r="O469" t="s">
        <v>33</v>
      </c>
      <c r="P469" t="s">
        <v>33</v>
      </c>
      <c r="Q469" t="s">
        <v>33</v>
      </c>
      <c r="R469" t="s">
        <v>33</v>
      </c>
      <c r="S469" t="s">
        <v>33</v>
      </c>
      <c r="T469" t="s">
        <v>33</v>
      </c>
      <c r="U469" t="s">
        <v>33</v>
      </c>
      <c r="V469" t="s">
        <v>33</v>
      </c>
      <c r="W469" t="s">
        <v>33</v>
      </c>
      <c r="X469" t="s">
        <v>33</v>
      </c>
      <c r="Y469" t="s">
        <v>33</v>
      </c>
      <c r="Z469" t="s">
        <v>33</v>
      </c>
      <c r="AA469" t="s">
        <v>33</v>
      </c>
      <c r="AB469">
        <v>0</v>
      </c>
      <c r="AC469" t="s">
        <v>36</v>
      </c>
    </row>
    <row r="470" spans="1:29" x14ac:dyDescent="0.25">
      <c r="A470" t="s">
        <v>2812</v>
      </c>
      <c r="B470" t="s">
        <v>2813</v>
      </c>
      <c r="C470" t="s">
        <v>2814</v>
      </c>
      <c r="D470">
        <v>2017</v>
      </c>
      <c r="E470">
        <v>24</v>
      </c>
      <c r="F470" t="s">
        <v>2815</v>
      </c>
      <c r="G470" t="s">
        <v>33</v>
      </c>
      <c r="H470" t="s">
        <v>33</v>
      </c>
      <c r="I470" t="s">
        <v>33</v>
      </c>
      <c r="J470" t="s">
        <v>33</v>
      </c>
      <c r="K470" t="s">
        <v>33</v>
      </c>
      <c r="L470" t="s">
        <v>33</v>
      </c>
      <c r="M470" t="s">
        <v>33</v>
      </c>
      <c r="N470" t="s">
        <v>169</v>
      </c>
      <c r="P470" t="s">
        <v>33</v>
      </c>
      <c r="Q470" t="s">
        <v>170</v>
      </c>
      <c r="R470" t="s">
        <v>33</v>
      </c>
      <c r="S470" t="s">
        <v>33</v>
      </c>
      <c r="T470" t="s">
        <v>106</v>
      </c>
      <c r="U470" t="s">
        <v>79</v>
      </c>
      <c r="V470" t="s">
        <v>79</v>
      </c>
      <c r="W470" t="s">
        <v>79</v>
      </c>
      <c r="X470" t="s">
        <v>79</v>
      </c>
      <c r="Y470" t="s">
        <v>2816</v>
      </c>
      <c r="Z470" t="s">
        <v>2817</v>
      </c>
      <c r="AA470" t="s">
        <v>33</v>
      </c>
      <c r="AB470" t="s">
        <v>33</v>
      </c>
      <c r="AC470" t="s">
        <v>36</v>
      </c>
    </row>
    <row r="471" spans="1:29" x14ac:dyDescent="0.25">
      <c r="A471" t="s">
        <v>2818</v>
      </c>
      <c r="B471" t="s">
        <v>2819</v>
      </c>
      <c r="C471" t="s">
        <v>2820</v>
      </c>
      <c r="D471">
        <v>2017</v>
      </c>
      <c r="E471">
        <v>33</v>
      </c>
      <c r="F471" t="s">
        <v>2821</v>
      </c>
      <c r="G471" t="s">
        <v>126</v>
      </c>
      <c r="H471" t="s">
        <v>36</v>
      </c>
      <c r="I471" t="s">
        <v>2822</v>
      </c>
      <c r="J471" t="s">
        <v>2819</v>
      </c>
      <c r="K471" t="s">
        <v>2823</v>
      </c>
      <c r="L471">
        <v>21</v>
      </c>
      <c r="M471">
        <v>5.25</v>
      </c>
      <c r="N471" t="s">
        <v>34</v>
      </c>
      <c r="O471" t="s">
        <v>33</v>
      </c>
      <c r="P471" t="s">
        <v>33</v>
      </c>
      <c r="Q471" t="s">
        <v>33</v>
      </c>
      <c r="R471" t="s">
        <v>33</v>
      </c>
      <c r="S471" t="s">
        <v>33</v>
      </c>
      <c r="T471" t="s">
        <v>33</v>
      </c>
      <c r="U471" t="s">
        <v>33</v>
      </c>
      <c r="V471" t="s">
        <v>33</v>
      </c>
      <c r="W471" t="s">
        <v>33</v>
      </c>
      <c r="X471" t="s">
        <v>33</v>
      </c>
      <c r="Y471" t="s">
        <v>33</v>
      </c>
      <c r="Z471" t="s">
        <v>33</v>
      </c>
      <c r="AA471" t="s">
        <v>33</v>
      </c>
      <c r="AB471">
        <v>0</v>
      </c>
      <c r="AC471" t="s">
        <v>36</v>
      </c>
    </row>
    <row r="472" spans="1:29" x14ac:dyDescent="0.25">
      <c r="A472" t="s">
        <v>2824</v>
      </c>
      <c r="B472" t="s">
        <v>2825</v>
      </c>
      <c r="C472" t="s">
        <v>2826</v>
      </c>
      <c r="D472">
        <v>2017</v>
      </c>
      <c r="E472">
        <v>27</v>
      </c>
      <c r="F472" t="s">
        <v>2827</v>
      </c>
      <c r="G472" t="s">
        <v>33</v>
      </c>
      <c r="H472" t="s">
        <v>33</v>
      </c>
      <c r="I472" t="s">
        <v>33</v>
      </c>
      <c r="J472" t="s">
        <v>33</v>
      </c>
      <c r="K472" t="s">
        <v>33</v>
      </c>
      <c r="L472" t="s">
        <v>33</v>
      </c>
      <c r="M472" t="s">
        <v>33</v>
      </c>
      <c r="N472" t="s">
        <v>169</v>
      </c>
      <c r="P472" t="s">
        <v>33</v>
      </c>
      <c r="Q472" t="s">
        <v>170</v>
      </c>
      <c r="R472" t="s">
        <v>33</v>
      </c>
      <c r="S472" t="s">
        <v>33</v>
      </c>
      <c r="T472" t="s">
        <v>106</v>
      </c>
      <c r="U472" t="s">
        <v>33</v>
      </c>
      <c r="V472" t="s">
        <v>33</v>
      </c>
      <c r="W472" t="s">
        <v>33</v>
      </c>
      <c r="X472" t="s">
        <v>33</v>
      </c>
      <c r="Y472" t="s">
        <v>2828</v>
      </c>
      <c r="Z472" t="s">
        <v>2742</v>
      </c>
      <c r="AA472" t="s">
        <v>33</v>
      </c>
      <c r="AB472" t="s">
        <v>33</v>
      </c>
      <c r="AC472" t="s">
        <v>36</v>
      </c>
    </row>
    <row r="473" spans="1:29" x14ac:dyDescent="0.25">
      <c r="A473" t="s">
        <v>2829</v>
      </c>
      <c r="B473" t="s">
        <v>2830</v>
      </c>
      <c r="C473" t="s">
        <v>2831</v>
      </c>
      <c r="D473">
        <v>2017</v>
      </c>
      <c r="E473">
        <v>31</v>
      </c>
      <c r="F473" t="s">
        <v>2832</v>
      </c>
      <c r="G473" t="s">
        <v>126</v>
      </c>
      <c r="H473" t="s">
        <v>36</v>
      </c>
      <c r="I473" t="s">
        <v>2833</v>
      </c>
      <c r="J473" t="s">
        <v>2830</v>
      </c>
      <c r="K473" t="s">
        <v>2834</v>
      </c>
      <c r="L473">
        <v>22</v>
      </c>
      <c r="M473">
        <v>5.5</v>
      </c>
      <c r="N473" t="s">
        <v>34</v>
      </c>
      <c r="O473" t="s">
        <v>33</v>
      </c>
      <c r="P473" t="s">
        <v>33</v>
      </c>
      <c r="Q473" t="s">
        <v>33</v>
      </c>
      <c r="R473" t="s">
        <v>33</v>
      </c>
      <c r="S473" t="s">
        <v>33</v>
      </c>
      <c r="T473" t="s">
        <v>33</v>
      </c>
      <c r="U473" t="s">
        <v>33</v>
      </c>
      <c r="V473" t="s">
        <v>33</v>
      </c>
      <c r="W473" t="s">
        <v>33</v>
      </c>
      <c r="X473" t="s">
        <v>33</v>
      </c>
      <c r="Y473" t="s">
        <v>33</v>
      </c>
      <c r="Z473" t="s">
        <v>33</v>
      </c>
      <c r="AA473" t="s">
        <v>33</v>
      </c>
      <c r="AB473">
        <v>0</v>
      </c>
      <c r="AC473" t="s">
        <v>36</v>
      </c>
    </row>
    <row r="474" spans="1:29" x14ac:dyDescent="0.25">
      <c r="A474" t="s">
        <v>2835</v>
      </c>
      <c r="B474" t="s">
        <v>2836</v>
      </c>
      <c r="C474" t="s">
        <v>2837</v>
      </c>
      <c r="D474">
        <v>2017</v>
      </c>
      <c r="E474">
        <v>32</v>
      </c>
      <c r="F474" t="s">
        <v>2838</v>
      </c>
      <c r="G474" t="s">
        <v>33</v>
      </c>
      <c r="H474" t="s">
        <v>33</v>
      </c>
      <c r="I474" t="s">
        <v>33</v>
      </c>
      <c r="J474" t="s">
        <v>33</v>
      </c>
      <c r="K474" t="s">
        <v>33</v>
      </c>
      <c r="L474" t="s">
        <v>33</v>
      </c>
      <c r="M474" t="s">
        <v>33</v>
      </c>
      <c r="N474" t="s">
        <v>34</v>
      </c>
      <c r="O474" t="s">
        <v>2839</v>
      </c>
      <c r="P474" t="s">
        <v>33</v>
      </c>
      <c r="Q474" t="s">
        <v>33</v>
      </c>
      <c r="R474" t="s">
        <v>33</v>
      </c>
      <c r="S474" t="s">
        <v>33</v>
      </c>
      <c r="T474" t="s">
        <v>33</v>
      </c>
      <c r="U474" t="s">
        <v>33</v>
      </c>
      <c r="V474" t="s">
        <v>33</v>
      </c>
      <c r="W474" t="s">
        <v>33</v>
      </c>
      <c r="X474" t="s">
        <v>33</v>
      </c>
      <c r="Y474" t="s">
        <v>33</v>
      </c>
      <c r="Z474" t="s">
        <v>33</v>
      </c>
      <c r="AA474" t="s">
        <v>33</v>
      </c>
      <c r="AB474" t="s">
        <v>33</v>
      </c>
      <c r="AC474" t="s">
        <v>36</v>
      </c>
    </row>
    <row r="475" spans="1:29" x14ac:dyDescent="0.25">
      <c r="A475" t="s">
        <v>2840</v>
      </c>
      <c r="B475" t="s">
        <v>2841</v>
      </c>
      <c r="C475" t="s">
        <v>2842</v>
      </c>
      <c r="D475">
        <v>2017</v>
      </c>
      <c r="E475">
        <v>137</v>
      </c>
      <c r="F475" t="s">
        <v>2843</v>
      </c>
      <c r="G475" t="s">
        <v>126</v>
      </c>
      <c r="H475" t="s">
        <v>36</v>
      </c>
      <c r="I475" t="s">
        <v>2844</v>
      </c>
      <c r="J475" t="s">
        <v>2841</v>
      </c>
      <c r="K475" t="s">
        <v>2845</v>
      </c>
      <c r="L475">
        <v>70</v>
      </c>
      <c r="M475">
        <v>17.5</v>
      </c>
      <c r="N475" t="s">
        <v>2846</v>
      </c>
      <c r="O475" t="s">
        <v>33</v>
      </c>
      <c r="P475" t="s">
        <v>33</v>
      </c>
      <c r="Q475" t="s">
        <v>170</v>
      </c>
      <c r="R475" t="s">
        <v>33</v>
      </c>
      <c r="S475" t="s">
        <v>79</v>
      </c>
      <c r="T475" t="s">
        <v>79</v>
      </c>
      <c r="U475" t="s">
        <v>79</v>
      </c>
      <c r="V475" t="s">
        <v>79</v>
      </c>
      <c r="W475" t="s">
        <v>79</v>
      </c>
      <c r="X475" t="s">
        <v>79</v>
      </c>
      <c r="Y475" t="s">
        <v>79</v>
      </c>
      <c r="Z475" t="s">
        <v>33</v>
      </c>
      <c r="AA475" t="s">
        <v>81</v>
      </c>
      <c r="AB475">
        <v>1</v>
      </c>
      <c r="AC475" t="s">
        <v>41</v>
      </c>
    </row>
    <row r="476" spans="1:29" x14ac:dyDescent="0.25">
      <c r="A476" t="s">
        <v>2847</v>
      </c>
      <c r="B476" t="s">
        <v>2848</v>
      </c>
      <c r="C476" t="s">
        <v>2849</v>
      </c>
      <c r="D476">
        <v>2017</v>
      </c>
      <c r="E476">
        <v>86</v>
      </c>
      <c r="F476" t="s">
        <v>2850</v>
      </c>
      <c r="G476" t="s">
        <v>126</v>
      </c>
      <c r="H476" t="s">
        <v>36</v>
      </c>
      <c r="I476" t="s">
        <v>2851</v>
      </c>
      <c r="J476" t="s">
        <v>2848</v>
      </c>
      <c r="K476" t="s">
        <v>2852</v>
      </c>
      <c r="L476">
        <v>38</v>
      </c>
      <c r="M476">
        <v>9.5</v>
      </c>
      <c r="N476" t="s">
        <v>2853</v>
      </c>
      <c r="O476" t="s">
        <v>33</v>
      </c>
      <c r="P476" t="s">
        <v>33</v>
      </c>
      <c r="Q476" t="s">
        <v>170</v>
      </c>
      <c r="R476" t="s">
        <v>649</v>
      </c>
      <c r="S476" t="s">
        <v>309</v>
      </c>
      <c r="T476" t="s">
        <v>2854</v>
      </c>
      <c r="U476" t="s">
        <v>79</v>
      </c>
      <c r="V476" t="s">
        <v>79</v>
      </c>
      <c r="W476" t="s">
        <v>79</v>
      </c>
      <c r="X476" t="s">
        <v>2855</v>
      </c>
      <c r="Y476" t="s">
        <v>2856</v>
      </c>
      <c r="Z476" t="s">
        <v>1538</v>
      </c>
      <c r="AA476" t="s">
        <v>79</v>
      </c>
      <c r="AB476">
        <v>1</v>
      </c>
      <c r="AC476" t="s">
        <v>36</v>
      </c>
    </row>
    <row r="477" spans="1:29" x14ac:dyDescent="0.25">
      <c r="A477" t="s">
        <v>2857</v>
      </c>
      <c r="B477" t="s">
        <v>2858</v>
      </c>
      <c r="C477" t="s">
        <v>2859</v>
      </c>
      <c r="D477">
        <v>2017</v>
      </c>
      <c r="E477">
        <v>27</v>
      </c>
      <c r="F477" t="s">
        <v>2860</v>
      </c>
      <c r="G477" t="s">
        <v>126</v>
      </c>
      <c r="H477" t="s">
        <v>41</v>
      </c>
      <c r="I477" t="s">
        <v>2861</v>
      </c>
      <c r="J477" t="s">
        <v>2858</v>
      </c>
      <c r="K477" t="s">
        <v>2862</v>
      </c>
      <c r="L477">
        <v>16</v>
      </c>
      <c r="M477">
        <v>4</v>
      </c>
      <c r="N477" t="s">
        <v>34</v>
      </c>
      <c r="O477" t="s">
        <v>33</v>
      </c>
      <c r="P477" t="s">
        <v>33</v>
      </c>
      <c r="Q477" t="s">
        <v>33</v>
      </c>
      <c r="R477" t="s">
        <v>33</v>
      </c>
      <c r="S477" t="s">
        <v>33</v>
      </c>
      <c r="T477" t="s">
        <v>33</v>
      </c>
      <c r="U477" t="s">
        <v>33</v>
      </c>
      <c r="V477" t="s">
        <v>33</v>
      </c>
      <c r="W477" t="s">
        <v>33</v>
      </c>
      <c r="X477" t="s">
        <v>33</v>
      </c>
      <c r="Y477" t="s">
        <v>33</v>
      </c>
      <c r="Z477" t="s">
        <v>33</v>
      </c>
      <c r="AA477" t="s">
        <v>33</v>
      </c>
      <c r="AB477">
        <v>0</v>
      </c>
      <c r="AC477" t="s">
        <v>36</v>
      </c>
    </row>
    <row r="478" spans="1:29" x14ac:dyDescent="0.25">
      <c r="A478" t="s">
        <v>2863</v>
      </c>
      <c r="B478" t="s">
        <v>2864</v>
      </c>
      <c r="C478" t="s">
        <v>2865</v>
      </c>
      <c r="D478">
        <v>2017</v>
      </c>
      <c r="E478">
        <v>24</v>
      </c>
      <c r="F478" t="s">
        <v>2866</v>
      </c>
      <c r="G478" t="s">
        <v>33</v>
      </c>
      <c r="H478" t="s">
        <v>33</v>
      </c>
      <c r="I478" t="s">
        <v>33</v>
      </c>
      <c r="J478" t="s">
        <v>33</v>
      </c>
      <c r="K478" t="s">
        <v>33</v>
      </c>
      <c r="L478" t="s">
        <v>33</v>
      </c>
      <c r="M478" t="s">
        <v>33</v>
      </c>
      <c r="N478" t="str">
        <f>VLOOKUP($C478,Sheet2!$C:$U,4,FALSE)</f>
        <v>N/A</v>
      </c>
      <c r="O478" t="str">
        <f>VLOOKUP($C478,Sheet2!$C:$U,5,FALSE)</f>
        <v>NA</v>
      </c>
      <c r="P478" t="str">
        <f>VLOOKUP($C478,Sheet2!$C:$U,6,FALSE)</f>
        <v>NA</v>
      </c>
      <c r="Q478" t="str">
        <f>VLOOKUP($C478,Sheet2!$C:$U,7,FALSE)</f>
        <v>NA</v>
      </c>
      <c r="R478" t="str">
        <f>VLOOKUP($C478,Sheet2!$C:$U,8,FALSE)</f>
        <v>NA</v>
      </c>
      <c r="S478" t="str">
        <f>VLOOKUP($C478,Sheet2!$C:$U,9,FALSE)</f>
        <v>NA</v>
      </c>
      <c r="T478" t="str">
        <f>VLOOKUP($C478,Sheet2!$C:$U,10,FALSE)</f>
        <v>NA</v>
      </c>
      <c r="U478" t="str">
        <f>VLOOKUP($C478,Sheet2!$C:$U,11,FALSE)</f>
        <v>NA</v>
      </c>
      <c r="V478" t="str">
        <f>VLOOKUP($C478,Sheet2!$C:$U,12,FALSE)</f>
        <v>NA</v>
      </c>
      <c r="W478" t="str">
        <f>VLOOKUP($C478,Sheet2!$C:$U,13,FALSE)</f>
        <v>NA</v>
      </c>
      <c r="X478" t="str">
        <f>VLOOKUP($C478,Sheet2!$C:$U,14,FALSE)</f>
        <v>NA</v>
      </c>
      <c r="Y478" t="str">
        <f>VLOOKUP($C478,Sheet2!$C:$U,15,FALSE)</f>
        <v>NA</v>
      </c>
      <c r="Z478" t="str">
        <f>VLOOKUP($C478,Sheet2!$C:$U,16,FALSE)</f>
        <v>NA</v>
      </c>
      <c r="AA478" t="str">
        <f>VLOOKUP($C478,Sheet2!$C:$U,17,FALSE)</f>
        <v>NA</v>
      </c>
      <c r="AB478" t="str">
        <f>VLOOKUP($C478,Sheet2!$C:$U,18,FALSE)</f>
        <v>NA</v>
      </c>
      <c r="AC478" t="s">
        <v>41</v>
      </c>
    </row>
    <row r="479" spans="1:29" x14ac:dyDescent="0.25">
      <c r="A479" t="s">
        <v>2867</v>
      </c>
      <c r="B479" t="s">
        <v>2868</v>
      </c>
      <c r="C479" t="s">
        <v>2869</v>
      </c>
      <c r="D479">
        <v>2017</v>
      </c>
      <c r="E479">
        <v>66</v>
      </c>
      <c r="F479" t="s">
        <v>2870</v>
      </c>
      <c r="G479" t="s">
        <v>126</v>
      </c>
      <c r="H479" t="s">
        <v>36</v>
      </c>
      <c r="I479" t="s">
        <v>2871</v>
      </c>
      <c r="J479" t="s">
        <v>2868</v>
      </c>
      <c r="K479" t="s">
        <v>2872</v>
      </c>
      <c r="L479">
        <v>39</v>
      </c>
      <c r="M479">
        <v>9.75</v>
      </c>
      <c r="N479" t="s">
        <v>34</v>
      </c>
      <c r="O479" t="s">
        <v>33</v>
      </c>
      <c r="P479" t="s">
        <v>33</v>
      </c>
      <c r="Q479" t="s">
        <v>33</v>
      </c>
      <c r="R479" t="s">
        <v>33</v>
      </c>
      <c r="S479" t="s">
        <v>33</v>
      </c>
      <c r="T479" t="s">
        <v>33</v>
      </c>
      <c r="U479" t="s">
        <v>33</v>
      </c>
      <c r="V479" t="s">
        <v>33</v>
      </c>
      <c r="W479" t="s">
        <v>33</v>
      </c>
      <c r="X479" t="s">
        <v>33</v>
      </c>
      <c r="Y479" t="s">
        <v>33</v>
      </c>
      <c r="Z479" t="s">
        <v>33</v>
      </c>
      <c r="AA479" t="s">
        <v>33</v>
      </c>
      <c r="AB479">
        <v>0</v>
      </c>
      <c r="AC479" t="s">
        <v>41</v>
      </c>
    </row>
    <row r="480" spans="1:29" x14ac:dyDescent="0.25">
      <c r="A480" t="s">
        <v>2873</v>
      </c>
      <c r="B480" t="s">
        <v>2874</v>
      </c>
      <c r="C480" t="s">
        <v>2875</v>
      </c>
      <c r="D480">
        <v>2017</v>
      </c>
      <c r="E480">
        <v>53</v>
      </c>
      <c r="F480" t="s">
        <v>2876</v>
      </c>
      <c r="G480" t="s">
        <v>126</v>
      </c>
      <c r="H480" t="s">
        <v>41</v>
      </c>
      <c r="I480" t="s">
        <v>2877</v>
      </c>
      <c r="J480" t="s">
        <v>2874</v>
      </c>
      <c r="K480" t="s">
        <v>2878</v>
      </c>
      <c r="L480">
        <v>36</v>
      </c>
      <c r="M480">
        <v>9</v>
      </c>
      <c r="N480" t="s">
        <v>34</v>
      </c>
      <c r="O480" t="s">
        <v>33</v>
      </c>
      <c r="P480" t="s">
        <v>33</v>
      </c>
      <c r="Q480" t="s">
        <v>33</v>
      </c>
      <c r="R480" t="s">
        <v>33</v>
      </c>
      <c r="S480" t="s">
        <v>33</v>
      </c>
      <c r="T480" t="s">
        <v>33</v>
      </c>
      <c r="U480" t="s">
        <v>33</v>
      </c>
      <c r="V480" t="s">
        <v>33</v>
      </c>
      <c r="W480" t="s">
        <v>33</v>
      </c>
      <c r="X480" t="s">
        <v>33</v>
      </c>
      <c r="Y480" t="s">
        <v>33</v>
      </c>
      <c r="Z480" t="s">
        <v>33</v>
      </c>
      <c r="AA480" t="s">
        <v>33</v>
      </c>
      <c r="AB480">
        <v>0</v>
      </c>
      <c r="AC480" t="s">
        <v>41</v>
      </c>
    </row>
    <row r="481" spans="1:29" x14ac:dyDescent="0.25">
      <c r="A481" t="s">
        <v>2879</v>
      </c>
      <c r="B481" t="s">
        <v>2880</v>
      </c>
      <c r="C481" t="s">
        <v>2881</v>
      </c>
      <c r="D481">
        <v>2017</v>
      </c>
      <c r="E481">
        <v>64</v>
      </c>
      <c r="F481" t="s">
        <v>2882</v>
      </c>
      <c r="G481" t="s">
        <v>126</v>
      </c>
      <c r="H481" t="s">
        <v>41</v>
      </c>
      <c r="I481" t="s">
        <v>2883</v>
      </c>
      <c r="J481" t="s">
        <v>2880</v>
      </c>
      <c r="K481" t="s">
        <v>2884</v>
      </c>
      <c r="L481">
        <v>35</v>
      </c>
      <c r="M481">
        <v>8.75</v>
      </c>
      <c r="N481" t="s">
        <v>34</v>
      </c>
      <c r="O481" t="s">
        <v>33</v>
      </c>
      <c r="P481" t="s">
        <v>33</v>
      </c>
      <c r="Q481" t="s">
        <v>33</v>
      </c>
      <c r="R481" t="s">
        <v>33</v>
      </c>
      <c r="S481" t="s">
        <v>33</v>
      </c>
      <c r="T481" t="s">
        <v>33</v>
      </c>
      <c r="U481" t="s">
        <v>33</v>
      </c>
      <c r="V481" t="s">
        <v>33</v>
      </c>
      <c r="W481" t="s">
        <v>33</v>
      </c>
      <c r="X481" t="s">
        <v>33</v>
      </c>
      <c r="Y481" t="s">
        <v>33</v>
      </c>
      <c r="Z481" t="s">
        <v>33</v>
      </c>
      <c r="AA481" t="s">
        <v>33</v>
      </c>
      <c r="AB481">
        <v>0</v>
      </c>
      <c r="AC481" t="s">
        <v>36</v>
      </c>
    </row>
    <row r="482" spans="1:29" x14ac:dyDescent="0.25">
      <c r="A482" t="s">
        <v>2885</v>
      </c>
      <c r="B482" t="s">
        <v>2886</v>
      </c>
      <c r="C482" t="s">
        <v>2887</v>
      </c>
      <c r="D482">
        <v>2017</v>
      </c>
      <c r="E482">
        <v>49</v>
      </c>
      <c r="F482" t="s">
        <v>2888</v>
      </c>
      <c r="G482" t="s">
        <v>126</v>
      </c>
      <c r="H482" t="s">
        <v>41</v>
      </c>
      <c r="I482" t="s">
        <v>2889</v>
      </c>
      <c r="J482" t="s">
        <v>2886</v>
      </c>
      <c r="K482" t="s">
        <v>2890</v>
      </c>
      <c r="L482">
        <v>20</v>
      </c>
      <c r="M482">
        <v>5</v>
      </c>
      <c r="N482" t="s">
        <v>34</v>
      </c>
      <c r="O482" t="s">
        <v>33</v>
      </c>
      <c r="P482" t="s">
        <v>33</v>
      </c>
      <c r="Q482" t="s">
        <v>33</v>
      </c>
      <c r="R482" t="s">
        <v>33</v>
      </c>
      <c r="S482" t="s">
        <v>33</v>
      </c>
      <c r="T482" t="s">
        <v>33</v>
      </c>
      <c r="U482" t="s">
        <v>33</v>
      </c>
      <c r="V482" t="s">
        <v>33</v>
      </c>
      <c r="W482" t="s">
        <v>33</v>
      </c>
      <c r="X482" t="s">
        <v>33</v>
      </c>
      <c r="Y482" t="s">
        <v>33</v>
      </c>
      <c r="Z482" t="s">
        <v>33</v>
      </c>
      <c r="AA482" t="s">
        <v>33</v>
      </c>
      <c r="AB482">
        <v>0</v>
      </c>
      <c r="AC482" t="s">
        <v>41</v>
      </c>
    </row>
    <row r="483" spans="1:29" x14ac:dyDescent="0.25">
      <c r="A483" t="s">
        <v>2891</v>
      </c>
      <c r="B483" t="s">
        <v>2892</v>
      </c>
      <c r="C483" t="s">
        <v>2893</v>
      </c>
      <c r="D483">
        <v>2017</v>
      </c>
      <c r="E483">
        <v>28</v>
      </c>
      <c r="F483" t="s">
        <v>2894</v>
      </c>
      <c r="G483" t="s">
        <v>33</v>
      </c>
      <c r="H483" t="s">
        <v>33</v>
      </c>
      <c r="I483" t="s">
        <v>33</v>
      </c>
      <c r="J483" t="s">
        <v>33</v>
      </c>
      <c r="K483" t="s">
        <v>33</v>
      </c>
      <c r="L483" t="s">
        <v>33</v>
      </c>
      <c r="M483" t="s">
        <v>33</v>
      </c>
      <c r="N483" t="str">
        <f>VLOOKUP($C483,Sheet2!$C:$U,4,FALSE)</f>
        <v>"emergency dpeartment" admissions in Australia</v>
      </c>
      <c r="O483" t="str">
        <f>VLOOKUP($C483,Sheet2!$C:$U,5,FALSE)</f>
        <v>ates of presentation per head of population were greatest among those aged ≥85 years. Projections of ED presentations to 2050 revealed that overall ED presentations are forecast to increase markedly, with the rate of increase being most marked for older people.</v>
      </c>
      <c r="P483" t="str">
        <f>VLOOKUP($C483,Sheet2!$C:$U,6,FALSE)</f>
        <v>NA</v>
      </c>
      <c r="Q483" t="s">
        <v>3748</v>
      </c>
      <c r="R483" t="s">
        <v>33</v>
      </c>
      <c r="S483" t="str">
        <f>VLOOKUP($C483,Sheet2!$C:$U,9,FALSE)</f>
        <v>VESA</v>
      </c>
      <c r="T483" t="s">
        <v>348</v>
      </c>
      <c r="U483" t="str">
        <f>VLOOKUP($C483,Sheet2!$C:$U,11,FALSE)</f>
        <v>No</v>
      </c>
      <c r="V483" t="s">
        <v>79</v>
      </c>
      <c r="W483" t="str">
        <f>VLOOKUP($C483,Sheet2!$C:$U,13,FALSE)</f>
        <v>No</v>
      </c>
      <c r="X483" t="str">
        <f>VLOOKUP($C483,Sheet2!$C:$U,14,FALSE)</f>
        <v>2010 - 2050</v>
      </c>
      <c r="Y483" t="str">
        <f>VLOOKUP($C483,Sheet2!$C:$U,15,FALSE)</f>
        <v>2007 - 2011</v>
      </c>
      <c r="Z483" t="str">
        <f>VLOOKUP($C483,Sheet2!$C:$U,16,FALSE)</f>
        <v>Australia</v>
      </c>
      <c r="AA483" t="str">
        <f>VLOOKUP($C483,Sheet2!$C:$U,17,FALSE)</f>
        <v>No</v>
      </c>
      <c r="AB483" t="str">
        <f>VLOOKUP($C483,Sheet2!$C:$U,18,FALSE)</f>
        <v>NA</v>
      </c>
      <c r="AC483" t="s">
        <v>41</v>
      </c>
    </row>
    <row r="484" spans="1:29" x14ac:dyDescent="0.25">
      <c r="A484" t="s">
        <v>2895</v>
      </c>
      <c r="B484" t="s">
        <v>2896</v>
      </c>
      <c r="C484" t="s">
        <v>2897</v>
      </c>
      <c r="D484">
        <v>2017</v>
      </c>
      <c r="E484">
        <v>52</v>
      </c>
      <c r="F484" t="s">
        <v>2898</v>
      </c>
      <c r="G484" t="s">
        <v>126</v>
      </c>
      <c r="H484" t="s">
        <v>36</v>
      </c>
      <c r="I484" t="s">
        <v>2899</v>
      </c>
      <c r="J484" t="s">
        <v>2896</v>
      </c>
      <c r="K484" t="s">
        <v>2900</v>
      </c>
      <c r="L484">
        <v>20</v>
      </c>
      <c r="M484">
        <v>5</v>
      </c>
      <c r="N484" t="s">
        <v>34</v>
      </c>
      <c r="O484" t="s">
        <v>33</v>
      </c>
      <c r="P484" t="s">
        <v>33</v>
      </c>
      <c r="Q484" t="s">
        <v>33</v>
      </c>
      <c r="R484" t="s">
        <v>33</v>
      </c>
      <c r="S484" t="s">
        <v>33</v>
      </c>
      <c r="T484" t="s">
        <v>33</v>
      </c>
      <c r="U484" t="s">
        <v>33</v>
      </c>
      <c r="V484" t="s">
        <v>33</v>
      </c>
      <c r="W484" t="s">
        <v>33</v>
      </c>
      <c r="X484" t="s">
        <v>33</v>
      </c>
      <c r="Y484" t="s">
        <v>33</v>
      </c>
      <c r="Z484" t="s">
        <v>33</v>
      </c>
      <c r="AA484" t="s">
        <v>33</v>
      </c>
      <c r="AB484">
        <v>0</v>
      </c>
      <c r="AC484" t="s">
        <v>41</v>
      </c>
    </row>
    <row r="485" spans="1:29" x14ac:dyDescent="0.25">
      <c r="A485" t="s">
        <v>2901</v>
      </c>
      <c r="B485" t="s">
        <v>2902</v>
      </c>
      <c r="C485" t="s">
        <v>2903</v>
      </c>
      <c r="D485">
        <v>2016</v>
      </c>
      <c r="E485">
        <v>79</v>
      </c>
      <c r="F485" t="s">
        <v>2904</v>
      </c>
      <c r="G485" t="s">
        <v>33</v>
      </c>
      <c r="H485" t="s">
        <v>33</v>
      </c>
      <c r="I485" t="s">
        <v>33</v>
      </c>
      <c r="J485" t="s">
        <v>33</v>
      </c>
      <c r="K485" t="s">
        <v>33</v>
      </c>
      <c r="L485" t="s">
        <v>33</v>
      </c>
      <c r="M485" t="s">
        <v>33</v>
      </c>
      <c r="N485" t="str">
        <f>VLOOKUP($C485,Sheet2!$C:$U,4,FALSE)</f>
        <v>cold on mortality and modifiers in China</v>
      </c>
      <c r="O485" t="str">
        <f>VLOOKUP($C485,Sheet2!$C:$U,5,FALSE)</f>
        <v>. The elderly, people with low education level and those with respiratory diseases were generally more vulnerable to cold spells.</v>
      </c>
      <c r="P485" t="str">
        <f>VLOOKUP($C485,Sheet2!$C:$U,6,FALSE)</f>
        <v>NA</v>
      </c>
      <c r="Q485" t="s">
        <v>170</v>
      </c>
      <c r="R485" t="str">
        <f>VLOOKUP($C485,Sheet2!$C:$U,8,FALSE)</f>
        <v>cold spells</v>
      </c>
      <c r="S485" t="str">
        <f>VLOOKUP($C485,Sheet2!$C:$U,9,FALSE)</f>
        <v>exposure, sensitivity</v>
      </c>
      <c r="T485" t="str">
        <f>VLOOKUP($C485,Sheet2!$C:$U,10,FALSE)</f>
        <v>mortality</v>
      </c>
      <c r="U485" t="str">
        <f>VLOOKUP($C485,Sheet2!$C:$U,11,FALSE)</f>
        <v>No</v>
      </c>
      <c r="V485" t="str">
        <f>VLOOKUP($C485,Sheet2!$C:$U,12,FALSE)</f>
        <v>No</v>
      </c>
      <c r="W485" t="str">
        <f>VLOOKUP($C485,Sheet2!$C:$U,13,FALSE)</f>
        <v>No</v>
      </c>
      <c r="X485" t="str">
        <f>VLOOKUP($C485,Sheet2!$C:$U,14,FALSE)</f>
        <v>No</v>
      </c>
      <c r="Y485" t="str">
        <f>VLOOKUP($C485,Sheet2!$C:$U,15,FALSE)</f>
        <v>2006 -2011</v>
      </c>
      <c r="Z485" t="str">
        <f>VLOOKUP($C485,Sheet2!$C:$U,16,FALSE)</f>
        <v>China</v>
      </c>
      <c r="AA485" t="str">
        <f>VLOOKUP($C485,Sheet2!$C:$U,17,FALSE)</f>
        <v>No</v>
      </c>
      <c r="AB485" t="str">
        <f>VLOOKUP($C485,Sheet2!$C:$U,18,FALSE)</f>
        <v>NA</v>
      </c>
      <c r="AC485" t="s">
        <v>41</v>
      </c>
    </row>
    <row r="486" spans="1:29" x14ac:dyDescent="0.25">
      <c r="A486" t="s">
        <v>2905</v>
      </c>
      <c r="B486" t="s">
        <v>2906</v>
      </c>
      <c r="C486" t="s">
        <v>2907</v>
      </c>
      <c r="D486">
        <v>2016</v>
      </c>
      <c r="E486">
        <v>57</v>
      </c>
      <c r="F486" t="s">
        <v>2908</v>
      </c>
      <c r="G486" t="s">
        <v>126</v>
      </c>
      <c r="H486" t="s">
        <v>41</v>
      </c>
      <c r="I486" t="s">
        <v>2909</v>
      </c>
      <c r="J486" t="s">
        <v>2906</v>
      </c>
      <c r="K486" t="s">
        <v>2910</v>
      </c>
      <c r="L486">
        <v>40</v>
      </c>
      <c r="M486">
        <v>8</v>
      </c>
      <c r="N486" t="s">
        <v>2911</v>
      </c>
      <c r="O486" t="s">
        <v>33</v>
      </c>
      <c r="P486" t="s">
        <v>2912</v>
      </c>
      <c r="Q486" t="s">
        <v>170</v>
      </c>
      <c r="R486" t="s">
        <v>104</v>
      </c>
      <c r="S486" t="s">
        <v>270</v>
      </c>
      <c r="T486" t="s">
        <v>106</v>
      </c>
      <c r="U486" t="s">
        <v>79</v>
      </c>
      <c r="V486" t="s">
        <v>81</v>
      </c>
      <c r="W486" t="s">
        <v>79</v>
      </c>
      <c r="X486" t="s">
        <v>79</v>
      </c>
      <c r="Y486" t="s">
        <v>2913</v>
      </c>
      <c r="Z486" t="s">
        <v>2914</v>
      </c>
      <c r="AA486" t="s">
        <v>79</v>
      </c>
      <c r="AB486">
        <v>1</v>
      </c>
      <c r="AC486" t="s">
        <v>41</v>
      </c>
    </row>
    <row r="487" spans="1:29" x14ac:dyDescent="0.25">
      <c r="A487" t="s">
        <v>2915</v>
      </c>
      <c r="B487" t="s">
        <v>2916</v>
      </c>
      <c r="C487" t="s">
        <v>2917</v>
      </c>
      <c r="D487">
        <v>2016</v>
      </c>
      <c r="E487">
        <v>73</v>
      </c>
      <c r="F487" t="s">
        <v>2918</v>
      </c>
      <c r="G487" t="s">
        <v>126</v>
      </c>
      <c r="H487" t="s">
        <v>41</v>
      </c>
      <c r="I487" t="s">
        <v>2919</v>
      </c>
      <c r="J487" t="s">
        <v>2916</v>
      </c>
      <c r="K487" t="s">
        <v>2920</v>
      </c>
      <c r="L487">
        <v>43</v>
      </c>
      <c r="M487">
        <v>8.6</v>
      </c>
      <c r="N487" t="s">
        <v>34</v>
      </c>
      <c r="O487" t="s">
        <v>33</v>
      </c>
      <c r="P487" t="s">
        <v>33</v>
      </c>
      <c r="Q487" t="s">
        <v>33</v>
      </c>
      <c r="R487" t="s">
        <v>33</v>
      </c>
      <c r="S487" t="s">
        <v>33</v>
      </c>
      <c r="T487" t="s">
        <v>33</v>
      </c>
      <c r="U487" t="s">
        <v>33</v>
      </c>
      <c r="V487" t="s">
        <v>33</v>
      </c>
      <c r="W487" t="s">
        <v>33</v>
      </c>
      <c r="X487" t="s">
        <v>33</v>
      </c>
      <c r="Y487" t="s">
        <v>33</v>
      </c>
      <c r="Z487" t="s">
        <v>33</v>
      </c>
      <c r="AA487" t="s">
        <v>33</v>
      </c>
      <c r="AB487">
        <v>0</v>
      </c>
      <c r="AC487" t="s">
        <v>41</v>
      </c>
    </row>
    <row r="488" spans="1:29" x14ac:dyDescent="0.25">
      <c r="A488" t="s">
        <v>2921</v>
      </c>
      <c r="B488" t="s">
        <v>2922</v>
      </c>
      <c r="C488" t="s">
        <v>2923</v>
      </c>
      <c r="D488">
        <v>2016</v>
      </c>
      <c r="E488">
        <v>51</v>
      </c>
      <c r="F488" t="s">
        <v>2924</v>
      </c>
      <c r="G488" t="s">
        <v>126</v>
      </c>
      <c r="H488" t="s">
        <v>41</v>
      </c>
      <c r="I488" t="s">
        <v>2925</v>
      </c>
      <c r="J488" t="s">
        <v>2922</v>
      </c>
      <c r="K488" t="s">
        <v>2926</v>
      </c>
      <c r="L488">
        <v>34</v>
      </c>
      <c r="M488">
        <v>6.8</v>
      </c>
      <c r="N488" t="s">
        <v>2927</v>
      </c>
      <c r="O488" t="s">
        <v>33</v>
      </c>
      <c r="P488" t="s">
        <v>2928</v>
      </c>
      <c r="Q488" t="s">
        <v>170</v>
      </c>
      <c r="R488" t="s">
        <v>33</v>
      </c>
      <c r="S488" t="s">
        <v>270</v>
      </c>
      <c r="T488" t="s">
        <v>106</v>
      </c>
      <c r="U488" t="s">
        <v>79</v>
      </c>
      <c r="V488" t="s">
        <v>81</v>
      </c>
      <c r="W488" t="s">
        <v>79</v>
      </c>
      <c r="X488" t="s">
        <v>2929</v>
      </c>
      <c r="Y488" t="s">
        <v>2930</v>
      </c>
      <c r="Z488" t="s">
        <v>2931</v>
      </c>
      <c r="AA488" t="s">
        <v>79</v>
      </c>
      <c r="AB488">
        <v>1</v>
      </c>
      <c r="AC488" t="s">
        <v>41</v>
      </c>
    </row>
    <row r="489" spans="1:29" x14ac:dyDescent="0.25">
      <c r="A489" t="s">
        <v>2932</v>
      </c>
      <c r="B489" t="s">
        <v>2933</v>
      </c>
      <c r="C489" t="s">
        <v>2934</v>
      </c>
      <c r="D489">
        <v>2016</v>
      </c>
      <c r="E489">
        <v>40</v>
      </c>
      <c r="F489" t="s">
        <v>2935</v>
      </c>
      <c r="G489" t="s">
        <v>126</v>
      </c>
      <c r="H489" t="s">
        <v>36</v>
      </c>
      <c r="I489" t="s">
        <v>2936</v>
      </c>
      <c r="J489" t="s">
        <v>2933</v>
      </c>
      <c r="K489" t="s">
        <v>2937</v>
      </c>
      <c r="L489">
        <v>25</v>
      </c>
      <c r="M489">
        <v>5</v>
      </c>
      <c r="N489" t="s">
        <v>34</v>
      </c>
      <c r="O489" t="s">
        <v>33</v>
      </c>
      <c r="P489" t="s">
        <v>33</v>
      </c>
      <c r="Q489" t="s">
        <v>33</v>
      </c>
      <c r="R489" t="s">
        <v>33</v>
      </c>
      <c r="S489" t="s">
        <v>33</v>
      </c>
      <c r="T489" t="s">
        <v>33</v>
      </c>
      <c r="U489" t="s">
        <v>33</v>
      </c>
      <c r="V489" t="s">
        <v>33</v>
      </c>
      <c r="W489" t="s">
        <v>33</v>
      </c>
      <c r="X489" t="s">
        <v>33</v>
      </c>
      <c r="Y489" t="s">
        <v>33</v>
      </c>
      <c r="Z489" t="s">
        <v>33</v>
      </c>
      <c r="AA489" t="s">
        <v>33</v>
      </c>
      <c r="AB489">
        <v>0</v>
      </c>
      <c r="AC489" t="s">
        <v>36</v>
      </c>
    </row>
    <row r="490" spans="1:29" x14ac:dyDescent="0.25">
      <c r="A490" t="s">
        <v>2938</v>
      </c>
      <c r="B490" t="s">
        <v>2939</v>
      </c>
      <c r="C490" t="s">
        <v>2940</v>
      </c>
      <c r="D490">
        <v>2016</v>
      </c>
      <c r="E490">
        <v>46</v>
      </c>
      <c r="F490" t="s">
        <v>2941</v>
      </c>
      <c r="G490" t="s">
        <v>126</v>
      </c>
      <c r="H490" t="s">
        <v>36</v>
      </c>
      <c r="I490" t="s">
        <v>2942</v>
      </c>
      <c r="J490" t="s">
        <v>2939</v>
      </c>
      <c r="K490" t="s">
        <v>2943</v>
      </c>
      <c r="L490">
        <v>30</v>
      </c>
      <c r="M490">
        <v>6</v>
      </c>
      <c r="N490" t="s">
        <v>34</v>
      </c>
      <c r="O490" t="s">
        <v>33</v>
      </c>
      <c r="P490" t="s">
        <v>33</v>
      </c>
      <c r="Q490" t="s">
        <v>33</v>
      </c>
      <c r="R490" t="s">
        <v>33</v>
      </c>
      <c r="S490" t="s">
        <v>33</v>
      </c>
      <c r="T490" t="s">
        <v>33</v>
      </c>
      <c r="U490" t="s">
        <v>33</v>
      </c>
      <c r="V490" t="s">
        <v>33</v>
      </c>
      <c r="W490" t="s">
        <v>33</v>
      </c>
      <c r="X490" t="s">
        <v>33</v>
      </c>
      <c r="Y490" t="s">
        <v>33</v>
      </c>
      <c r="Z490" t="s">
        <v>33</v>
      </c>
      <c r="AA490" t="s">
        <v>33</v>
      </c>
      <c r="AB490">
        <v>0</v>
      </c>
      <c r="AC490" t="s">
        <v>36</v>
      </c>
    </row>
    <row r="491" spans="1:29" x14ac:dyDescent="0.25">
      <c r="A491" t="s">
        <v>2944</v>
      </c>
      <c r="B491" t="s">
        <v>2945</v>
      </c>
      <c r="C491" t="s">
        <v>2946</v>
      </c>
      <c r="D491">
        <v>2016</v>
      </c>
      <c r="E491">
        <v>60</v>
      </c>
      <c r="F491" t="s">
        <v>2947</v>
      </c>
      <c r="G491" t="s">
        <v>126</v>
      </c>
      <c r="H491" t="s">
        <v>36</v>
      </c>
      <c r="I491" t="s">
        <v>2948</v>
      </c>
      <c r="J491" t="s">
        <v>2945</v>
      </c>
      <c r="K491" t="s">
        <v>2949</v>
      </c>
      <c r="L491">
        <v>35</v>
      </c>
      <c r="M491">
        <v>7</v>
      </c>
      <c r="N491" t="s">
        <v>2950</v>
      </c>
      <c r="O491" t="s">
        <v>33</v>
      </c>
      <c r="P491" t="s">
        <v>33</v>
      </c>
      <c r="Q491" t="s">
        <v>170</v>
      </c>
      <c r="R491" t="s">
        <v>104</v>
      </c>
      <c r="S491" t="s">
        <v>270</v>
      </c>
      <c r="T491" t="s">
        <v>106</v>
      </c>
      <c r="U491" t="s">
        <v>79</v>
      </c>
      <c r="V491" t="s">
        <v>81</v>
      </c>
      <c r="W491" t="s">
        <v>79</v>
      </c>
      <c r="X491" t="s">
        <v>2951</v>
      </c>
      <c r="Y491" t="s">
        <v>505</v>
      </c>
      <c r="Z491" t="s">
        <v>172</v>
      </c>
      <c r="AA491" t="s">
        <v>79</v>
      </c>
      <c r="AB491">
        <v>1</v>
      </c>
      <c r="AC491" t="s">
        <v>41</v>
      </c>
    </row>
    <row r="492" spans="1:29" x14ac:dyDescent="0.25">
      <c r="A492" t="s">
        <v>2952</v>
      </c>
      <c r="B492" t="s">
        <v>2953</v>
      </c>
      <c r="C492" t="s">
        <v>2954</v>
      </c>
      <c r="D492">
        <v>2016</v>
      </c>
      <c r="E492">
        <v>69</v>
      </c>
      <c r="F492" t="s">
        <v>2955</v>
      </c>
      <c r="G492" t="s">
        <v>126</v>
      </c>
      <c r="H492" t="s">
        <v>41</v>
      </c>
      <c r="I492" t="s">
        <v>2956</v>
      </c>
      <c r="J492" t="s">
        <v>2953</v>
      </c>
      <c r="K492" t="s">
        <v>2957</v>
      </c>
      <c r="L492">
        <v>40</v>
      </c>
      <c r="M492">
        <v>8</v>
      </c>
      <c r="N492" t="s">
        <v>34</v>
      </c>
      <c r="O492" t="s">
        <v>33</v>
      </c>
      <c r="P492" t="s">
        <v>33</v>
      </c>
      <c r="Q492" t="s">
        <v>33</v>
      </c>
      <c r="R492" t="s">
        <v>33</v>
      </c>
      <c r="S492" t="s">
        <v>33</v>
      </c>
      <c r="T492" t="s">
        <v>33</v>
      </c>
      <c r="U492" t="s">
        <v>33</v>
      </c>
      <c r="V492" t="s">
        <v>33</v>
      </c>
      <c r="W492" t="s">
        <v>33</v>
      </c>
      <c r="X492" t="s">
        <v>33</v>
      </c>
      <c r="Y492" t="s">
        <v>33</v>
      </c>
      <c r="Z492" t="s">
        <v>33</v>
      </c>
      <c r="AA492" t="s">
        <v>33</v>
      </c>
      <c r="AB492">
        <v>0</v>
      </c>
      <c r="AC492" t="s">
        <v>41</v>
      </c>
    </row>
    <row r="493" spans="1:29" ht="409.5" x14ac:dyDescent="0.25">
      <c r="A493" t="s">
        <v>2958</v>
      </c>
      <c r="B493" t="s">
        <v>2959</v>
      </c>
      <c r="C493" t="s">
        <v>2960</v>
      </c>
      <c r="D493">
        <v>2016</v>
      </c>
      <c r="E493">
        <v>47</v>
      </c>
      <c r="F493" t="s">
        <v>2961</v>
      </c>
      <c r="G493" t="s">
        <v>126</v>
      </c>
      <c r="H493" t="s">
        <v>41</v>
      </c>
      <c r="I493" t="s">
        <v>2962</v>
      </c>
      <c r="J493" t="s">
        <v>2959</v>
      </c>
      <c r="K493" t="s">
        <v>2963</v>
      </c>
      <c r="L493">
        <v>24</v>
      </c>
      <c r="M493">
        <v>4.8</v>
      </c>
      <c r="N493" t="s">
        <v>2964</v>
      </c>
      <c r="O493" s="1" t="s">
        <v>2965</v>
      </c>
      <c r="P493" t="s">
        <v>33</v>
      </c>
      <c r="Q493" t="s">
        <v>170</v>
      </c>
      <c r="R493" t="s">
        <v>33</v>
      </c>
      <c r="S493" t="s">
        <v>438</v>
      </c>
      <c r="T493" t="s">
        <v>375</v>
      </c>
      <c r="U493" t="s">
        <v>79</v>
      </c>
      <c r="V493" t="s">
        <v>79</v>
      </c>
      <c r="W493" t="s">
        <v>79</v>
      </c>
      <c r="X493" t="s">
        <v>79</v>
      </c>
      <c r="Y493" t="s">
        <v>2966</v>
      </c>
      <c r="Z493" t="s">
        <v>440</v>
      </c>
      <c r="AA493" t="s">
        <v>79</v>
      </c>
      <c r="AB493">
        <v>1</v>
      </c>
      <c r="AC493" t="s">
        <v>36</v>
      </c>
    </row>
    <row r="494" spans="1:29" x14ac:dyDescent="0.25">
      <c r="A494" t="s">
        <v>2967</v>
      </c>
      <c r="B494" t="s">
        <v>2968</v>
      </c>
      <c r="C494" t="s">
        <v>2969</v>
      </c>
      <c r="D494">
        <v>2016</v>
      </c>
      <c r="E494">
        <v>197</v>
      </c>
      <c r="F494" t="s">
        <v>2970</v>
      </c>
      <c r="G494" t="s">
        <v>126</v>
      </c>
      <c r="H494" t="s">
        <v>41</v>
      </c>
      <c r="I494" t="s">
        <v>2971</v>
      </c>
      <c r="J494" t="s">
        <v>2968</v>
      </c>
      <c r="K494" t="s">
        <v>2972</v>
      </c>
      <c r="L494">
        <v>107</v>
      </c>
      <c r="M494">
        <v>21.4</v>
      </c>
      <c r="N494" t="s">
        <v>2973</v>
      </c>
      <c r="O494" t="s">
        <v>2974</v>
      </c>
      <c r="P494" t="s">
        <v>2975</v>
      </c>
      <c r="Q494" t="s">
        <v>170</v>
      </c>
      <c r="R494" t="s">
        <v>33</v>
      </c>
      <c r="S494" t="s">
        <v>33</v>
      </c>
      <c r="T494" t="s">
        <v>2976</v>
      </c>
      <c r="U494" t="s">
        <v>79</v>
      </c>
      <c r="V494" t="s">
        <v>79</v>
      </c>
      <c r="W494" t="s">
        <v>79</v>
      </c>
      <c r="X494" t="s">
        <v>79</v>
      </c>
      <c r="Y494" t="s">
        <v>79</v>
      </c>
      <c r="Z494" t="s">
        <v>80</v>
      </c>
      <c r="AA494" t="s">
        <v>81</v>
      </c>
      <c r="AB494">
        <v>1</v>
      </c>
      <c r="AC494" t="s">
        <v>36</v>
      </c>
    </row>
    <row r="495" spans="1:29" x14ac:dyDescent="0.25">
      <c r="A495" t="s">
        <v>2977</v>
      </c>
      <c r="B495" t="s">
        <v>2978</v>
      </c>
      <c r="C495" t="s">
        <v>2979</v>
      </c>
      <c r="D495">
        <v>2016</v>
      </c>
      <c r="E495">
        <v>60</v>
      </c>
      <c r="F495" t="s">
        <v>2980</v>
      </c>
      <c r="G495" t="s">
        <v>126</v>
      </c>
      <c r="H495" t="s">
        <v>41</v>
      </c>
      <c r="I495" t="s">
        <v>2981</v>
      </c>
      <c r="J495" t="s">
        <v>2978</v>
      </c>
      <c r="K495" t="s">
        <v>2982</v>
      </c>
      <c r="L495">
        <v>43</v>
      </c>
      <c r="M495">
        <v>8.6</v>
      </c>
      <c r="N495" t="s">
        <v>2983</v>
      </c>
      <c r="O495" t="s">
        <v>2984</v>
      </c>
      <c r="P495" t="s">
        <v>2985</v>
      </c>
      <c r="Q495" t="s">
        <v>170</v>
      </c>
      <c r="R495" t="s">
        <v>104</v>
      </c>
      <c r="S495" t="s">
        <v>2986</v>
      </c>
      <c r="T495" t="s">
        <v>420</v>
      </c>
      <c r="U495" t="s">
        <v>79</v>
      </c>
      <c r="V495" t="s">
        <v>79</v>
      </c>
      <c r="W495" t="s">
        <v>79</v>
      </c>
      <c r="X495" t="s">
        <v>2987</v>
      </c>
      <c r="Y495" t="s">
        <v>2988</v>
      </c>
      <c r="Z495" t="s">
        <v>2989</v>
      </c>
      <c r="AA495" t="s">
        <v>79</v>
      </c>
      <c r="AB495">
        <v>1</v>
      </c>
      <c r="AC495" t="s">
        <v>36</v>
      </c>
    </row>
    <row r="496" spans="1:29" x14ac:dyDescent="0.25">
      <c r="A496" t="s">
        <v>2990</v>
      </c>
      <c r="B496" t="s">
        <v>2991</v>
      </c>
      <c r="C496" t="s">
        <v>2992</v>
      </c>
      <c r="D496">
        <v>2016</v>
      </c>
      <c r="E496">
        <v>36</v>
      </c>
      <c r="F496" t="s">
        <v>2993</v>
      </c>
      <c r="G496" t="s">
        <v>126</v>
      </c>
      <c r="H496" t="s">
        <v>36</v>
      </c>
      <c r="I496" t="s">
        <v>2994</v>
      </c>
      <c r="J496" t="s">
        <v>2991</v>
      </c>
      <c r="K496" t="s">
        <v>2995</v>
      </c>
      <c r="L496">
        <v>26</v>
      </c>
      <c r="M496">
        <v>5.2</v>
      </c>
      <c r="N496" t="s">
        <v>34</v>
      </c>
      <c r="O496" t="s">
        <v>33</v>
      </c>
      <c r="P496" t="s">
        <v>33</v>
      </c>
      <c r="Q496" t="s">
        <v>33</v>
      </c>
      <c r="R496" t="s">
        <v>33</v>
      </c>
      <c r="S496" t="s">
        <v>33</v>
      </c>
      <c r="T496" t="s">
        <v>33</v>
      </c>
      <c r="U496" t="s">
        <v>33</v>
      </c>
      <c r="V496" t="s">
        <v>33</v>
      </c>
      <c r="W496" t="s">
        <v>33</v>
      </c>
      <c r="X496" t="s">
        <v>33</v>
      </c>
      <c r="Y496" t="s">
        <v>33</v>
      </c>
      <c r="Z496" t="s">
        <v>33</v>
      </c>
      <c r="AA496" t="s">
        <v>33</v>
      </c>
      <c r="AB496">
        <v>0</v>
      </c>
      <c r="AC496" t="s">
        <v>36</v>
      </c>
    </row>
    <row r="497" spans="1:29" x14ac:dyDescent="0.25">
      <c r="A497" t="s">
        <v>2996</v>
      </c>
      <c r="B497" t="s">
        <v>2997</v>
      </c>
      <c r="C497" t="s">
        <v>2998</v>
      </c>
      <c r="D497">
        <v>2016</v>
      </c>
      <c r="E497">
        <v>46</v>
      </c>
      <c r="F497" t="s">
        <v>2999</v>
      </c>
      <c r="G497" t="s">
        <v>126</v>
      </c>
      <c r="H497" t="s">
        <v>41</v>
      </c>
      <c r="I497" t="s">
        <v>3000</v>
      </c>
      <c r="J497" t="s">
        <v>2997</v>
      </c>
      <c r="K497" t="s">
        <v>3001</v>
      </c>
      <c r="L497">
        <v>28</v>
      </c>
      <c r="M497">
        <v>5.6</v>
      </c>
      <c r="N497" t="s">
        <v>34</v>
      </c>
      <c r="O497" t="s">
        <v>33</v>
      </c>
      <c r="P497" t="s">
        <v>33</v>
      </c>
      <c r="Q497" t="s">
        <v>33</v>
      </c>
      <c r="R497" t="s">
        <v>33</v>
      </c>
      <c r="S497" t="s">
        <v>33</v>
      </c>
      <c r="T497" t="s">
        <v>33</v>
      </c>
      <c r="U497" t="s">
        <v>33</v>
      </c>
      <c r="V497" t="s">
        <v>33</v>
      </c>
      <c r="W497" t="s">
        <v>33</v>
      </c>
      <c r="X497" t="s">
        <v>33</v>
      </c>
      <c r="Y497" t="s">
        <v>33</v>
      </c>
      <c r="Z497" t="s">
        <v>33</v>
      </c>
      <c r="AA497" t="s">
        <v>33</v>
      </c>
      <c r="AB497">
        <v>0</v>
      </c>
      <c r="AC497" t="s">
        <v>41</v>
      </c>
    </row>
    <row r="498" spans="1:29" x14ac:dyDescent="0.25">
      <c r="A498" t="s">
        <v>3002</v>
      </c>
      <c r="B498" t="s">
        <v>3003</v>
      </c>
      <c r="C498" t="s">
        <v>3004</v>
      </c>
      <c r="D498">
        <v>2016</v>
      </c>
      <c r="E498">
        <v>127</v>
      </c>
      <c r="F498" t="s">
        <v>3005</v>
      </c>
      <c r="G498" t="s">
        <v>126</v>
      </c>
      <c r="H498" t="s">
        <v>41</v>
      </c>
      <c r="I498" t="s">
        <v>3006</v>
      </c>
      <c r="J498" t="s">
        <v>3003</v>
      </c>
      <c r="K498" t="s">
        <v>3007</v>
      </c>
      <c r="L498">
        <v>84</v>
      </c>
      <c r="M498">
        <v>16.8</v>
      </c>
      <c r="N498" t="s">
        <v>34</v>
      </c>
      <c r="O498" t="s">
        <v>33</v>
      </c>
      <c r="P498" t="s">
        <v>33</v>
      </c>
      <c r="Q498" t="s">
        <v>33</v>
      </c>
      <c r="R498" t="s">
        <v>33</v>
      </c>
      <c r="S498" t="s">
        <v>33</v>
      </c>
      <c r="T498" t="s">
        <v>33</v>
      </c>
      <c r="U498" t="s">
        <v>33</v>
      </c>
      <c r="V498" t="s">
        <v>33</v>
      </c>
      <c r="W498" t="s">
        <v>33</v>
      </c>
      <c r="X498" t="s">
        <v>33</v>
      </c>
      <c r="Y498" t="s">
        <v>33</v>
      </c>
      <c r="Z498" t="s">
        <v>33</v>
      </c>
      <c r="AA498" t="s">
        <v>33</v>
      </c>
      <c r="AB498">
        <v>0</v>
      </c>
      <c r="AC498" t="s">
        <v>36</v>
      </c>
    </row>
    <row r="499" spans="1:29" x14ac:dyDescent="0.25">
      <c r="A499" t="s">
        <v>3008</v>
      </c>
      <c r="B499" t="s">
        <v>3009</v>
      </c>
      <c r="C499" t="s">
        <v>3010</v>
      </c>
      <c r="D499">
        <v>2016</v>
      </c>
      <c r="E499">
        <v>40</v>
      </c>
      <c r="F499" t="s">
        <v>3011</v>
      </c>
      <c r="G499" t="s">
        <v>126</v>
      </c>
      <c r="H499" t="s">
        <v>36</v>
      </c>
      <c r="I499" t="s">
        <v>3012</v>
      </c>
      <c r="J499" t="s">
        <v>3009</v>
      </c>
      <c r="K499" t="s">
        <v>3013</v>
      </c>
      <c r="L499">
        <v>30</v>
      </c>
      <c r="M499">
        <v>6</v>
      </c>
      <c r="N499" t="s">
        <v>3014</v>
      </c>
      <c r="O499" t="s">
        <v>33</v>
      </c>
      <c r="P499" t="s">
        <v>33</v>
      </c>
      <c r="Q499" t="s">
        <v>170</v>
      </c>
      <c r="R499" t="s">
        <v>346</v>
      </c>
      <c r="S499" t="s">
        <v>438</v>
      </c>
      <c r="T499" t="s">
        <v>375</v>
      </c>
      <c r="U499" t="s">
        <v>81</v>
      </c>
      <c r="V499" t="s">
        <v>79</v>
      </c>
      <c r="W499" t="s">
        <v>79</v>
      </c>
      <c r="X499" t="s">
        <v>79</v>
      </c>
      <c r="Y499" t="s">
        <v>1681</v>
      </c>
      <c r="Z499" t="s">
        <v>3015</v>
      </c>
      <c r="AA499" t="s">
        <v>79</v>
      </c>
      <c r="AB499">
        <v>1</v>
      </c>
      <c r="AC499" t="s">
        <v>41</v>
      </c>
    </row>
    <row r="500" spans="1:29" x14ac:dyDescent="0.25">
      <c r="A500" t="s">
        <v>3016</v>
      </c>
      <c r="B500" t="s">
        <v>3017</v>
      </c>
      <c r="C500" t="s">
        <v>3018</v>
      </c>
      <c r="D500">
        <v>2016</v>
      </c>
      <c r="E500">
        <v>36</v>
      </c>
      <c r="F500" t="s">
        <v>3019</v>
      </c>
      <c r="G500" t="s">
        <v>126</v>
      </c>
      <c r="H500" t="s">
        <v>41</v>
      </c>
      <c r="I500" t="s">
        <v>3020</v>
      </c>
      <c r="J500" t="s">
        <v>3017</v>
      </c>
      <c r="K500" t="s">
        <v>3021</v>
      </c>
      <c r="L500">
        <v>22</v>
      </c>
      <c r="M500">
        <v>4.4000000000000004</v>
      </c>
      <c r="N500" t="s">
        <v>3022</v>
      </c>
      <c r="O500" t="s">
        <v>33</v>
      </c>
      <c r="P500" t="s">
        <v>3023</v>
      </c>
      <c r="Q500" t="s">
        <v>170</v>
      </c>
      <c r="R500" t="s">
        <v>33</v>
      </c>
      <c r="S500" t="s">
        <v>270</v>
      </c>
      <c r="T500" t="s">
        <v>79</v>
      </c>
      <c r="U500" t="s">
        <v>79</v>
      </c>
      <c r="V500" t="s">
        <v>81</v>
      </c>
      <c r="W500" t="s">
        <v>81</v>
      </c>
      <c r="X500" t="s">
        <v>33</v>
      </c>
      <c r="Y500" t="s">
        <v>33</v>
      </c>
      <c r="Z500" t="s">
        <v>1915</v>
      </c>
      <c r="AA500" t="s">
        <v>81</v>
      </c>
      <c r="AB500">
        <v>1</v>
      </c>
      <c r="AC500" t="s">
        <v>41</v>
      </c>
    </row>
    <row r="501" spans="1:29" x14ac:dyDescent="0.25">
      <c r="A501" t="s">
        <v>3026</v>
      </c>
      <c r="B501" t="s">
        <v>3027</v>
      </c>
      <c r="C501" t="s">
        <v>3028</v>
      </c>
      <c r="D501">
        <v>2016</v>
      </c>
      <c r="E501">
        <v>64</v>
      </c>
      <c r="F501" t="s">
        <v>3029</v>
      </c>
      <c r="G501" t="s">
        <v>126</v>
      </c>
      <c r="H501" t="s">
        <v>41</v>
      </c>
      <c r="I501" t="s">
        <v>3030</v>
      </c>
      <c r="J501" t="s">
        <v>3027</v>
      </c>
      <c r="K501" t="s">
        <v>3031</v>
      </c>
      <c r="L501">
        <v>41</v>
      </c>
      <c r="M501">
        <v>8.1999999999999993</v>
      </c>
      <c r="N501" t="s">
        <v>34</v>
      </c>
      <c r="O501" t="s">
        <v>33</v>
      </c>
      <c r="P501" t="s">
        <v>33</v>
      </c>
      <c r="Q501" t="s">
        <v>33</v>
      </c>
      <c r="R501" t="s">
        <v>33</v>
      </c>
      <c r="S501" t="s">
        <v>33</v>
      </c>
      <c r="T501" t="s">
        <v>33</v>
      </c>
      <c r="U501" t="s">
        <v>33</v>
      </c>
      <c r="V501" t="s">
        <v>33</v>
      </c>
      <c r="W501" t="s">
        <v>33</v>
      </c>
      <c r="X501" t="s">
        <v>33</v>
      </c>
      <c r="Y501" t="s">
        <v>33</v>
      </c>
      <c r="Z501" t="s">
        <v>33</v>
      </c>
      <c r="AA501" t="s">
        <v>33</v>
      </c>
      <c r="AB501">
        <v>0</v>
      </c>
      <c r="AC501" t="s">
        <v>41</v>
      </c>
    </row>
    <row r="502" spans="1:29" x14ac:dyDescent="0.25">
      <c r="A502" t="s">
        <v>3032</v>
      </c>
      <c r="B502" t="s">
        <v>3033</v>
      </c>
      <c r="C502" t="s">
        <v>3034</v>
      </c>
      <c r="D502">
        <v>2016</v>
      </c>
      <c r="E502">
        <v>63</v>
      </c>
      <c r="F502" t="s">
        <v>3035</v>
      </c>
      <c r="G502" t="s">
        <v>126</v>
      </c>
      <c r="H502" t="s">
        <v>36</v>
      </c>
      <c r="I502" t="s">
        <v>3036</v>
      </c>
      <c r="J502" t="s">
        <v>3033</v>
      </c>
      <c r="K502" t="s">
        <v>3037</v>
      </c>
      <c r="L502">
        <v>43</v>
      </c>
      <c r="M502">
        <v>8.6</v>
      </c>
      <c r="N502" t="s">
        <v>3038</v>
      </c>
      <c r="O502" t="s">
        <v>33</v>
      </c>
      <c r="P502" t="s">
        <v>33</v>
      </c>
      <c r="Q502" t="s">
        <v>170</v>
      </c>
      <c r="R502" t="s">
        <v>104</v>
      </c>
      <c r="S502" t="s">
        <v>438</v>
      </c>
      <c r="T502" t="s">
        <v>348</v>
      </c>
      <c r="U502" t="s">
        <v>79</v>
      </c>
      <c r="V502" t="s">
        <v>79</v>
      </c>
      <c r="W502" t="s">
        <v>79</v>
      </c>
      <c r="X502" t="s">
        <v>79</v>
      </c>
      <c r="Y502">
        <v>2013</v>
      </c>
      <c r="Z502" t="s">
        <v>172</v>
      </c>
      <c r="AA502" t="s">
        <v>79</v>
      </c>
      <c r="AB502">
        <v>1</v>
      </c>
      <c r="AC502" t="s">
        <v>36</v>
      </c>
    </row>
    <row r="503" spans="1:29" x14ac:dyDescent="0.25">
      <c r="A503" t="s">
        <v>3039</v>
      </c>
      <c r="B503" t="s">
        <v>3040</v>
      </c>
      <c r="C503" t="s">
        <v>3041</v>
      </c>
      <c r="D503">
        <v>2016</v>
      </c>
      <c r="E503">
        <v>38</v>
      </c>
      <c r="F503" t="s">
        <v>3042</v>
      </c>
      <c r="G503" t="s">
        <v>126</v>
      </c>
      <c r="H503" t="s">
        <v>36</v>
      </c>
      <c r="I503" t="s">
        <v>3043</v>
      </c>
      <c r="J503" t="s">
        <v>3040</v>
      </c>
      <c r="K503" t="s">
        <v>3044</v>
      </c>
      <c r="L503">
        <v>24</v>
      </c>
      <c r="M503">
        <v>4.8</v>
      </c>
      <c r="N503" t="s">
        <v>3045</v>
      </c>
      <c r="O503" t="s">
        <v>33</v>
      </c>
      <c r="P503" t="s">
        <v>33</v>
      </c>
      <c r="Q503" t="s">
        <v>170</v>
      </c>
      <c r="R503" t="s">
        <v>489</v>
      </c>
      <c r="S503" t="s">
        <v>270</v>
      </c>
      <c r="T503" t="s">
        <v>106</v>
      </c>
      <c r="U503" t="s">
        <v>79</v>
      </c>
      <c r="V503" t="s">
        <v>81</v>
      </c>
      <c r="W503" t="s">
        <v>79</v>
      </c>
      <c r="X503" t="s">
        <v>3046</v>
      </c>
      <c r="Y503" t="s">
        <v>3047</v>
      </c>
      <c r="Z503" t="s">
        <v>1800</v>
      </c>
      <c r="AA503" t="s">
        <v>79</v>
      </c>
      <c r="AB503">
        <v>1</v>
      </c>
      <c r="AC503" t="s">
        <v>41</v>
      </c>
    </row>
    <row r="504" spans="1:29" x14ac:dyDescent="0.25">
      <c r="A504" t="s">
        <v>3048</v>
      </c>
      <c r="B504" t="s">
        <v>3049</v>
      </c>
      <c r="C504" t="s">
        <v>3050</v>
      </c>
      <c r="D504">
        <v>2016</v>
      </c>
      <c r="E504">
        <v>30</v>
      </c>
      <c r="F504" t="s">
        <v>3051</v>
      </c>
      <c r="G504" t="s">
        <v>126</v>
      </c>
      <c r="H504" t="s">
        <v>36</v>
      </c>
      <c r="I504" t="s">
        <v>3052</v>
      </c>
      <c r="J504" t="s">
        <v>3049</v>
      </c>
      <c r="K504" t="s">
        <v>3053</v>
      </c>
      <c r="L504">
        <v>26</v>
      </c>
      <c r="M504">
        <v>5.2</v>
      </c>
      <c r="N504" t="s">
        <v>34</v>
      </c>
      <c r="O504" t="s">
        <v>33</v>
      </c>
      <c r="P504" t="s">
        <v>33</v>
      </c>
      <c r="Q504" t="s">
        <v>33</v>
      </c>
      <c r="R504" t="s">
        <v>33</v>
      </c>
      <c r="S504" t="s">
        <v>33</v>
      </c>
      <c r="T504" t="s">
        <v>33</v>
      </c>
      <c r="U504" t="s">
        <v>33</v>
      </c>
      <c r="V504" t="s">
        <v>33</v>
      </c>
      <c r="W504" t="s">
        <v>33</v>
      </c>
      <c r="X504" t="s">
        <v>33</v>
      </c>
      <c r="Y504" t="s">
        <v>33</v>
      </c>
      <c r="Z504" t="s">
        <v>33</v>
      </c>
      <c r="AA504" t="s">
        <v>33</v>
      </c>
      <c r="AB504">
        <v>0</v>
      </c>
      <c r="AC504" t="s">
        <v>41</v>
      </c>
    </row>
    <row r="505" spans="1:29" x14ac:dyDescent="0.25">
      <c r="A505" t="s">
        <v>3054</v>
      </c>
      <c r="B505" t="s">
        <v>3055</v>
      </c>
      <c r="C505" t="s">
        <v>3056</v>
      </c>
      <c r="D505">
        <v>2016</v>
      </c>
      <c r="E505">
        <v>94</v>
      </c>
      <c r="F505" t="s">
        <v>3057</v>
      </c>
      <c r="G505" t="s">
        <v>126</v>
      </c>
      <c r="H505" t="s">
        <v>36</v>
      </c>
      <c r="I505" t="s">
        <v>3058</v>
      </c>
      <c r="J505" t="s">
        <v>3055</v>
      </c>
      <c r="K505" t="s">
        <v>3059</v>
      </c>
      <c r="L505">
        <v>73</v>
      </c>
      <c r="M505">
        <v>14.6</v>
      </c>
      <c r="N505" t="s">
        <v>34</v>
      </c>
      <c r="O505" t="s">
        <v>33</v>
      </c>
      <c r="P505" t="s">
        <v>33</v>
      </c>
      <c r="Q505" t="s">
        <v>33</v>
      </c>
      <c r="R505" t="s">
        <v>33</v>
      </c>
      <c r="S505" t="s">
        <v>33</v>
      </c>
      <c r="T505" t="s">
        <v>33</v>
      </c>
      <c r="U505" t="s">
        <v>33</v>
      </c>
      <c r="V505" t="s">
        <v>33</v>
      </c>
      <c r="W505" t="s">
        <v>33</v>
      </c>
      <c r="X505" t="s">
        <v>33</v>
      </c>
      <c r="Y505" t="s">
        <v>33</v>
      </c>
      <c r="Z505" t="s">
        <v>33</v>
      </c>
      <c r="AA505" t="s">
        <v>33</v>
      </c>
      <c r="AB505">
        <v>0</v>
      </c>
      <c r="AC505" t="s">
        <v>41</v>
      </c>
    </row>
    <row r="506" spans="1:29" x14ac:dyDescent="0.25">
      <c r="A506" t="s">
        <v>3060</v>
      </c>
      <c r="B506" t="s">
        <v>3061</v>
      </c>
      <c r="C506" t="s">
        <v>3062</v>
      </c>
      <c r="D506">
        <v>2015</v>
      </c>
      <c r="E506">
        <v>79</v>
      </c>
      <c r="F506" t="s">
        <v>3063</v>
      </c>
      <c r="G506" t="s">
        <v>126</v>
      </c>
      <c r="H506" t="s">
        <v>36</v>
      </c>
      <c r="I506" t="s">
        <v>3064</v>
      </c>
      <c r="J506" t="s">
        <v>3061</v>
      </c>
      <c r="K506" t="s">
        <v>3065</v>
      </c>
      <c r="L506">
        <v>58</v>
      </c>
      <c r="M506">
        <v>9.6666666669999994</v>
      </c>
      <c r="N506" t="s">
        <v>3066</v>
      </c>
      <c r="O506" t="s">
        <v>33</v>
      </c>
      <c r="P506" t="s">
        <v>33</v>
      </c>
      <c r="Q506" t="s">
        <v>170</v>
      </c>
      <c r="R506" t="s">
        <v>104</v>
      </c>
      <c r="S506" t="s">
        <v>438</v>
      </c>
      <c r="T506" t="s">
        <v>106</v>
      </c>
      <c r="U506" t="s">
        <v>79</v>
      </c>
      <c r="V506" t="s">
        <v>79</v>
      </c>
      <c r="W506" t="s">
        <v>79</v>
      </c>
      <c r="X506" t="s">
        <v>79</v>
      </c>
      <c r="Y506" t="s">
        <v>3067</v>
      </c>
      <c r="Z506" t="s">
        <v>1915</v>
      </c>
      <c r="AA506" t="s">
        <v>79</v>
      </c>
      <c r="AB506">
        <v>1</v>
      </c>
      <c r="AC506" t="s">
        <v>36</v>
      </c>
    </row>
    <row r="507" spans="1:29" x14ac:dyDescent="0.25">
      <c r="A507" t="s">
        <v>3068</v>
      </c>
      <c r="B507" t="s">
        <v>3069</v>
      </c>
      <c r="C507" t="s">
        <v>3070</v>
      </c>
      <c r="D507">
        <v>2015</v>
      </c>
      <c r="E507">
        <v>109</v>
      </c>
      <c r="F507" t="s">
        <v>3071</v>
      </c>
      <c r="G507" t="s">
        <v>126</v>
      </c>
      <c r="H507" t="s">
        <v>41</v>
      </c>
      <c r="I507" t="s">
        <v>3072</v>
      </c>
      <c r="J507" t="s">
        <v>3069</v>
      </c>
      <c r="K507" t="s">
        <v>3073</v>
      </c>
      <c r="L507">
        <v>74</v>
      </c>
      <c r="M507">
        <v>12.33333333</v>
      </c>
      <c r="N507" t="s">
        <v>34</v>
      </c>
      <c r="O507" t="s">
        <v>33</v>
      </c>
      <c r="P507" t="s">
        <v>33</v>
      </c>
      <c r="Q507" t="s">
        <v>33</v>
      </c>
      <c r="R507" t="s">
        <v>33</v>
      </c>
      <c r="S507" t="s">
        <v>33</v>
      </c>
      <c r="T507" t="s">
        <v>33</v>
      </c>
      <c r="U507" t="s">
        <v>33</v>
      </c>
      <c r="V507" t="s">
        <v>33</v>
      </c>
      <c r="W507" t="s">
        <v>33</v>
      </c>
      <c r="X507" t="s">
        <v>33</v>
      </c>
      <c r="Y507" t="s">
        <v>33</v>
      </c>
      <c r="Z507" t="s">
        <v>33</v>
      </c>
      <c r="AA507" t="s">
        <v>33</v>
      </c>
      <c r="AB507">
        <v>0</v>
      </c>
      <c r="AC507" t="s">
        <v>41</v>
      </c>
    </row>
    <row r="508" spans="1:29" x14ac:dyDescent="0.25">
      <c r="A508" t="s">
        <v>3074</v>
      </c>
      <c r="B508" t="s">
        <v>3075</v>
      </c>
      <c r="C508" t="s">
        <v>3076</v>
      </c>
      <c r="D508">
        <v>2015</v>
      </c>
      <c r="E508">
        <v>40</v>
      </c>
      <c r="F508" t="s">
        <v>3077</v>
      </c>
      <c r="G508" t="s">
        <v>126</v>
      </c>
      <c r="H508" t="s">
        <v>41</v>
      </c>
      <c r="I508" t="s">
        <v>3078</v>
      </c>
      <c r="J508" t="s">
        <v>3075</v>
      </c>
      <c r="K508" t="s">
        <v>3079</v>
      </c>
      <c r="L508">
        <v>27</v>
      </c>
      <c r="M508">
        <v>4.5</v>
      </c>
      <c r="N508" t="s">
        <v>34</v>
      </c>
      <c r="O508" t="s">
        <v>33</v>
      </c>
      <c r="P508" t="s">
        <v>33</v>
      </c>
      <c r="Q508" t="s">
        <v>33</v>
      </c>
      <c r="R508" t="s">
        <v>33</v>
      </c>
      <c r="S508" t="s">
        <v>33</v>
      </c>
      <c r="T508" t="s">
        <v>33</v>
      </c>
      <c r="U508" t="s">
        <v>33</v>
      </c>
      <c r="V508" t="s">
        <v>33</v>
      </c>
      <c r="W508" t="s">
        <v>33</v>
      </c>
      <c r="X508" t="s">
        <v>33</v>
      </c>
      <c r="Y508" t="s">
        <v>33</v>
      </c>
      <c r="Z508" t="s">
        <v>33</v>
      </c>
      <c r="AA508" t="s">
        <v>33</v>
      </c>
      <c r="AB508">
        <v>0</v>
      </c>
      <c r="AC508" t="s">
        <v>36</v>
      </c>
    </row>
    <row r="509" spans="1:29" x14ac:dyDescent="0.25">
      <c r="A509" t="s">
        <v>3080</v>
      </c>
      <c r="B509" t="s">
        <v>3081</v>
      </c>
      <c r="C509" t="s">
        <v>3082</v>
      </c>
      <c r="D509">
        <v>2015</v>
      </c>
      <c r="E509">
        <v>32</v>
      </c>
      <c r="F509" t="s">
        <v>3083</v>
      </c>
      <c r="G509" t="s">
        <v>33</v>
      </c>
      <c r="H509" t="s">
        <v>33</v>
      </c>
      <c r="I509" t="s">
        <v>33</v>
      </c>
      <c r="J509" t="s">
        <v>33</v>
      </c>
      <c r="K509" t="s">
        <v>33</v>
      </c>
      <c r="L509" t="s">
        <v>33</v>
      </c>
      <c r="M509" t="s">
        <v>33</v>
      </c>
      <c r="N509" t="str">
        <f>VLOOKUP($C509,Sheet2!$C:$U,4,FALSE)</f>
        <v>Survey of adaptation measures taken in response to the 2013 heatwave in the UK</v>
      </c>
      <c r="O509" t="str">
        <f>VLOOKUP($C509,Sheet2!$C:$U,5,FALSE)</f>
        <v>The elderly were less likely to take some personal and home protective measures but were more likely to live in insulated homes and open windows at night to keep their home cool.</v>
      </c>
      <c r="P509" t="str">
        <f>VLOOKUP($C509,Sheet2!$C:$U,6,FALSE)</f>
        <v>NA</v>
      </c>
      <c r="Q509" t="s">
        <v>3748</v>
      </c>
      <c r="R509" t="s">
        <v>33</v>
      </c>
      <c r="S509" t="str">
        <f>VLOOKUP($C509,Sheet2!$C:$U,9,FALSE)</f>
        <v>adaptation</v>
      </c>
      <c r="T509" t="str">
        <f>VLOOKUP($C509,Sheet2!$C:$U,10,FALSE)</f>
        <v>home protection</v>
      </c>
      <c r="U509" t="str">
        <f>VLOOKUP($C509,Sheet2!$C:$U,11,FALSE)</f>
        <v>Yes</v>
      </c>
      <c r="V509" t="str">
        <f>VLOOKUP($C509,Sheet2!$C:$U,12,FALSE)</f>
        <v>Yes</v>
      </c>
      <c r="W509" t="str">
        <f>VLOOKUP($C509,Sheet2!$C:$U,13,FALSE)</f>
        <v>Yes</v>
      </c>
      <c r="X509" t="str">
        <f>VLOOKUP($C509,Sheet2!$C:$U,14,FALSE)</f>
        <v>No</v>
      </c>
      <c r="Y509" t="str">
        <f>VLOOKUP($C509,Sheet2!$C:$U,15,FALSE)</f>
        <v>Cross sectional 2013</v>
      </c>
      <c r="Z509" t="str">
        <f>VLOOKUP($C509,Sheet2!$C:$U,16,FALSE)</f>
        <v>UK</v>
      </c>
      <c r="AA509" t="str">
        <f>VLOOKUP($C509,Sheet2!$C:$U,17,FALSE)</f>
        <v>No</v>
      </c>
      <c r="AB509" t="str">
        <f>VLOOKUP($C509,Sheet2!$C:$U,18,FALSE)</f>
        <v>NA</v>
      </c>
      <c r="AC509" t="s">
        <v>41</v>
      </c>
    </row>
    <row r="510" spans="1:29" x14ac:dyDescent="0.25">
      <c r="A510" t="s">
        <v>3084</v>
      </c>
      <c r="B510" t="s">
        <v>3085</v>
      </c>
      <c r="C510" t="s">
        <v>3086</v>
      </c>
      <c r="D510">
        <v>2015</v>
      </c>
      <c r="E510">
        <v>192</v>
      </c>
      <c r="F510" t="s">
        <v>3087</v>
      </c>
      <c r="G510" t="s">
        <v>126</v>
      </c>
      <c r="H510" t="s">
        <v>36</v>
      </c>
      <c r="I510" t="s">
        <v>3088</v>
      </c>
      <c r="J510" t="s">
        <v>3085</v>
      </c>
      <c r="K510" t="s">
        <v>3089</v>
      </c>
      <c r="L510">
        <v>148</v>
      </c>
      <c r="M510">
        <v>24.666666670000001</v>
      </c>
      <c r="N510" t="s">
        <v>34</v>
      </c>
      <c r="O510" t="s">
        <v>33</v>
      </c>
      <c r="P510" t="s">
        <v>33</v>
      </c>
      <c r="Q510" t="s">
        <v>33</v>
      </c>
      <c r="R510" t="s">
        <v>33</v>
      </c>
      <c r="S510" t="s">
        <v>33</v>
      </c>
      <c r="T510" t="s">
        <v>33</v>
      </c>
      <c r="U510" t="s">
        <v>33</v>
      </c>
      <c r="V510" t="s">
        <v>33</v>
      </c>
      <c r="W510" t="s">
        <v>33</v>
      </c>
      <c r="X510" t="s">
        <v>33</v>
      </c>
      <c r="Y510" t="s">
        <v>33</v>
      </c>
      <c r="Z510" t="s">
        <v>33</v>
      </c>
      <c r="AA510" t="s">
        <v>33</v>
      </c>
      <c r="AB510">
        <v>0</v>
      </c>
      <c r="AC510" t="s">
        <v>36</v>
      </c>
    </row>
    <row r="511" spans="1:29" x14ac:dyDescent="0.25">
      <c r="A511" t="s">
        <v>3090</v>
      </c>
      <c r="B511" t="s">
        <v>3091</v>
      </c>
      <c r="C511" t="s">
        <v>3092</v>
      </c>
      <c r="D511">
        <v>2015</v>
      </c>
      <c r="E511">
        <v>85</v>
      </c>
      <c r="F511" t="s">
        <v>3093</v>
      </c>
      <c r="G511" t="s">
        <v>126</v>
      </c>
      <c r="H511" t="s">
        <v>36</v>
      </c>
      <c r="I511" t="s">
        <v>3094</v>
      </c>
      <c r="J511" t="s">
        <v>3091</v>
      </c>
      <c r="K511" t="s">
        <v>3095</v>
      </c>
      <c r="L511">
        <v>58</v>
      </c>
      <c r="M511">
        <v>9.6666666669999994</v>
      </c>
      <c r="N511" t="s">
        <v>3096</v>
      </c>
      <c r="O511" t="s">
        <v>33</v>
      </c>
      <c r="P511" t="s">
        <v>33</v>
      </c>
      <c r="Q511" t="s">
        <v>3748</v>
      </c>
      <c r="R511" t="s">
        <v>33</v>
      </c>
      <c r="S511" t="s">
        <v>79</v>
      </c>
      <c r="T511" t="s">
        <v>79</v>
      </c>
      <c r="U511" t="s">
        <v>79</v>
      </c>
      <c r="V511" t="s">
        <v>81</v>
      </c>
      <c r="W511" t="s">
        <v>79</v>
      </c>
      <c r="X511" t="s">
        <v>79</v>
      </c>
      <c r="Y511" t="s">
        <v>79</v>
      </c>
      <c r="Z511" t="s">
        <v>33</v>
      </c>
      <c r="AA511" t="s">
        <v>81</v>
      </c>
      <c r="AB511">
        <v>1</v>
      </c>
      <c r="AC511" t="s">
        <v>41</v>
      </c>
    </row>
    <row r="512" spans="1:29" x14ac:dyDescent="0.25">
      <c r="A512" t="s">
        <v>3097</v>
      </c>
      <c r="B512" t="s">
        <v>3098</v>
      </c>
      <c r="C512" t="s">
        <v>3099</v>
      </c>
      <c r="D512">
        <v>2015</v>
      </c>
      <c r="E512">
        <v>46</v>
      </c>
      <c r="F512" t="s">
        <v>3100</v>
      </c>
      <c r="G512" t="s">
        <v>126</v>
      </c>
      <c r="H512" t="s">
        <v>36</v>
      </c>
      <c r="I512" t="s">
        <v>3101</v>
      </c>
      <c r="J512" t="s">
        <v>3098</v>
      </c>
      <c r="K512" t="s">
        <v>3102</v>
      </c>
      <c r="L512">
        <v>35</v>
      </c>
      <c r="M512">
        <v>5.8333333329999997</v>
      </c>
      <c r="N512" t="s">
        <v>34</v>
      </c>
      <c r="O512" t="s">
        <v>33</v>
      </c>
      <c r="P512" t="s">
        <v>33</v>
      </c>
      <c r="Q512" t="s">
        <v>33</v>
      </c>
      <c r="R512" t="s">
        <v>33</v>
      </c>
      <c r="S512" t="s">
        <v>33</v>
      </c>
      <c r="T512" t="s">
        <v>33</v>
      </c>
      <c r="U512" t="s">
        <v>33</v>
      </c>
      <c r="V512" t="s">
        <v>33</v>
      </c>
      <c r="W512" t="s">
        <v>33</v>
      </c>
      <c r="X512" t="s">
        <v>33</v>
      </c>
      <c r="Y512" t="s">
        <v>33</v>
      </c>
      <c r="Z512" t="s">
        <v>33</v>
      </c>
      <c r="AA512" t="s">
        <v>33</v>
      </c>
      <c r="AB512">
        <v>0</v>
      </c>
      <c r="AC512" t="s">
        <v>41</v>
      </c>
    </row>
    <row r="513" spans="1:29" x14ac:dyDescent="0.25">
      <c r="A513" t="s">
        <v>3103</v>
      </c>
      <c r="B513" t="s">
        <v>3104</v>
      </c>
      <c r="C513" t="s">
        <v>3105</v>
      </c>
      <c r="D513">
        <v>2015</v>
      </c>
      <c r="E513">
        <v>32</v>
      </c>
      <c r="F513" t="s">
        <v>3106</v>
      </c>
      <c r="G513" t="s">
        <v>126</v>
      </c>
      <c r="H513" t="s">
        <v>41</v>
      </c>
      <c r="I513" t="s">
        <v>3107</v>
      </c>
      <c r="J513" t="s">
        <v>3104</v>
      </c>
      <c r="K513" t="s">
        <v>3108</v>
      </c>
      <c r="L513">
        <v>25</v>
      </c>
      <c r="M513">
        <v>4.1666666670000003</v>
      </c>
      <c r="N513" t="s">
        <v>34</v>
      </c>
      <c r="O513" t="s">
        <v>33</v>
      </c>
      <c r="P513" t="s">
        <v>33</v>
      </c>
      <c r="Q513" t="s">
        <v>33</v>
      </c>
      <c r="R513" t="s">
        <v>33</v>
      </c>
      <c r="S513" t="s">
        <v>33</v>
      </c>
      <c r="T513" t="s">
        <v>33</v>
      </c>
      <c r="U513" t="s">
        <v>33</v>
      </c>
      <c r="V513" t="s">
        <v>33</v>
      </c>
      <c r="W513" t="s">
        <v>33</v>
      </c>
      <c r="X513" t="s">
        <v>33</v>
      </c>
      <c r="Y513" t="s">
        <v>33</v>
      </c>
      <c r="Z513" t="s">
        <v>33</v>
      </c>
      <c r="AA513" t="s">
        <v>33</v>
      </c>
      <c r="AB513">
        <v>0</v>
      </c>
      <c r="AC513" t="s">
        <v>41</v>
      </c>
    </row>
    <row r="514" spans="1:29" x14ac:dyDescent="0.25">
      <c r="A514" t="s">
        <v>3109</v>
      </c>
      <c r="B514" t="s">
        <v>3110</v>
      </c>
      <c r="C514" t="s">
        <v>3111</v>
      </c>
      <c r="D514">
        <v>2015</v>
      </c>
      <c r="E514">
        <v>72</v>
      </c>
      <c r="F514" t="s">
        <v>3112</v>
      </c>
      <c r="G514" t="s">
        <v>126</v>
      </c>
      <c r="H514" t="s">
        <v>36</v>
      </c>
      <c r="I514" t="s">
        <v>3113</v>
      </c>
      <c r="J514" t="s">
        <v>3110</v>
      </c>
      <c r="K514" t="s">
        <v>3114</v>
      </c>
      <c r="L514">
        <v>51</v>
      </c>
      <c r="M514">
        <v>8.5</v>
      </c>
      <c r="N514" t="s">
        <v>34</v>
      </c>
      <c r="O514" t="s">
        <v>33</v>
      </c>
      <c r="P514" t="s">
        <v>33</v>
      </c>
      <c r="Q514" t="s">
        <v>33</v>
      </c>
      <c r="R514" t="s">
        <v>33</v>
      </c>
      <c r="S514" t="s">
        <v>33</v>
      </c>
      <c r="T514" t="s">
        <v>33</v>
      </c>
      <c r="U514" t="s">
        <v>33</v>
      </c>
      <c r="V514" t="s">
        <v>33</v>
      </c>
      <c r="W514" t="s">
        <v>33</v>
      </c>
      <c r="X514" t="s">
        <v>33</v>
      </c>
      <c r="Y514" t="s">
        <v>33</v>
      </c>
      <c r="Z514" t="s">
        <v>33</v>
      </c>
      <c r="AA514" t="s">
        <v>33</v>
      </c>
      <c r="AB514">
        <v>0</v>
      </c>
      <c r="AC514" t="s">
        <v>41</v>
      </c>
    </row>
    <row r="515" spans="1:29" x14ac:dyDescent="0.25">
      <c r="A515" t="s">
        <v>3115</v>
      </c>
      <c r="B515" t="s">
        <v>3116</v>
      </c>
      <c r="C515" t="s">
        <v>3117</v>
      </c>
      <c r="D515">
        <v>2015</v>
      </c>
      <c r="E515">
        <v>32</v>
      </c>
      <c r="F515" t="s">
        <v>3118</v>
      </c>
      <c r="G515" t="s">
        <v>126</v>
      </c>
      <c r="H515" t="s">
        <v>36</v>
      </c>
      <c r="I515" t="s">
        <v>3119</v>
      </c>
      <c r="J515" t="s">
        <v>3116</v>
      </c>
      <c r="K515" t="s">
        <v>3120</v>
      </c>
      <c r="L515">
        <v>24</v>
      </c>
      <c r="M515">
        <v>4</v>
      </c>
      <c r="N515" t="s">
        <v>34</v>
      </c>
      <c r="O515" t="s">
        <v>33</v>
      </c>
      <c r="P515" t="s">
        <v>33</v>
      </c>
      <c r="Q515" t="s">
        <v>33</v>
      </c>
      <c r="R515" t="s">
        <v>33</v>
      </c>
      <c r="S515" t="s">
        <v>33</v>
      </c>
      <c r="T515" t="s">
        <v>33</v>
      </c>
      <c r="U515" t="s">
        <v>33</v>
      </c>
      <c r="V515" t="s">
        <v>33</v>
      </c>
      <c r="W515" t="s">
        <v>33</v>
      </c>
      <c r="X515" t="s">
        <v>33</v>
      </c>
      <c r="Y515" t="s">
        <v>33</v>
      </c>
      <c r="Z515" t="s">
        <v>33</v>
      </c>
      <c r="AA515" t="s">
        <v>33</v>
      </c>
      <c r="AB515">
        <v>0</v>
      </c>
      <c r="AC515" t="s">
        <v>36</v>
      </c>
    </row>
    <row r="516" spans="1:29" x14ac:dyDescent="0.25">
      <c r="A516" t="s">
        <v>3121</v>
      </c>
      <c r="B516" t="s">
        <v>3122</v>
      </c>
      <c r="C516" t="s">
        <v>3123</v>
      </c>
      <c r="D516">
        <v>2015</v>
      </c>
      <c r="E516">
        <v>48</v>
      </c>
      <c r="F516" t="s">
        <v>3124</v>
      </c>
      <c r="G516" t="s">
        <v>126</v>
      </c>
      <c r="H516" t="s">
        <v>41</v>
      </c>
      <c r="I516" t="s">
        <v>3125</v>
      </c>
      <c r="J516" t="s">
        <v>3122</v>
      </c>
      <c r="K516" t="s">
        <v>3126</v>
      </c>
      <c r="L516">
        <v>32</v>
      </c>
      <c r="M516">
        <v>5.3333333329999997</v>
      </c>
      <c r="N516" t="s">
        <v>34</v>
      </c>
      <c r="O516" t="s">
        <v>33</v>
      </c>
      <c r="P516" t="s">
        <v>33</v>
      </c>
      <c r="Q516" t="s">
        <v>33</v>
      </c>
      <c r="R516" t="s">
        <v>33</v>
      </c>
      <c r="S516" t="s">
        <v>33</v>
      </c>
      <c r="T516" t="s">
        <v>33</v>
      </c>
      <c r="U516" t="s">
        <v>33</v>
      </c>
      <c r="V516" t="s">
        <v>33</v>
      </c>
      <c r="W516" t="s">
        <v>33</v>
      </c>
      <c r="X516" t="s">
        <v>33</v>
      </c>
      <c r="Y516" t="s">
        <v>33</v>
      </c>
      <c r="Z516" t="s">
        <v>33</v>
      </c>
      <c r="AA516" t="s">
        <v>33</v>
      </c>
      <c r="AB516">
        <v>0</v>
      </c>
      <c r="AC516" t="s">
        <v>41</v>
      </c>
    </row>
    <row r="517" spans="1:29" x14ac:dyDescent="0.25">
      <c r="A517" t="s">
        <v>3127</v>
      </c>
      <c r="B517" t="s">
        <v>3128</v>
      </c>
      <c r="C517" t="s">
        <v>3129</v>
      </c>
      <c r="D517">
        <v>2015</v>
      </c>
      <c r="E517">
        <v>37</v>
      </c>
      <c r="F517" t="s">
        <v>3130</v>
      </c>
      <c r="G517" t="s">
        <v>33</v>
      </c>
      <c r="H517" t="s">
        <v>33</v>
      </c>
      <c r="I517" t="s">
        <v>33</v>
      </c>
      <c r="J517" t="s">
        <v>33</v>
      </c>
      <c r="K517" t="s">
        <v>33</v>
      </c>
      <c r="L517" t="s">
        <v>33</v>
      </c>
      <c r="M517" t="s">
        <v>33</v>
      </c>
      <c r="N517" t="str">
        <f>VLOOKUP($C517,Sheet2!$C:$U,4,FALSE)</f>
        <v>Review of climate change on cardiac health</v>
      </c>
      <c r="O517" t="str">
        <f>VLOOKUP($C517,Sheet2!$C:$U,5,FALSE)</f>
        <v>NA</v>
      </c>
      <c r="P517" t="str">
        <f>VLOOKUP($C517,Sheet2!$C:$U,6,FALSE)</f>
        <v>NA</v>
      </c>
      <c r="Q517" t="s">
        <v>170</v>
      </c>
      <c r="R517" t="s">
        <v>33</v>
      </c>
      <c r="S517" t="str">
        <f>VLOOKUP($C517,Sheet2!$C:$U,9,FALSE)</f>
        <v>VESA</v>
      </c>
      <c r="T517" t="str">
        <f>VLOOKUP($C517,Sheet2!$C:$U,10,FALSE)</f>
        <v>cardiac health</v>
      </c>
      <c r="U517" t="str">
        <f>VLOOKUP($C517,Sheet2!$C:$U,11,FALSE)</f>
        <v>No</v>
      </c>
      <c r="V517" t="str">
        <f>VLOOKUP($C517,Sheet2!$C:$U,12,FALSE)</f>
        <v>No</v>
      </c>
      <c r="W517" t="str">
        <f>VLOOKUP($C517,Sheet2!$C:$U,13,FALSE)</f>
        <v>No</v>
      </c>
      <c r="X517" t="str">
        <f>VLOOKUP($C517,Sheet2!$C:$U,14,FALSE)</f>
        <v>No</v>
      </c>
      <c r="Y517" t="str">
        <f>VLOOKUP($C517,Sheet2!$C:$U,15,FALSE)</f>
        <v>No</v>
      </c>
      <c r="Z517" t="str">
        <f>VLOOKUP($C517,Sheet2!$C:$U,16,FALSE)</f>
        <v>Global</v>
      </c>
      <c r="AA517" t="str">
        <f>VLOOKUP($C517,Sheet2!$C:$U,17,FALSE)</f>
        <v>Yes</v>
      </c>
      <c r="AB517" t="str">
        <f>VLOOKUP($C517,Sheet2!$C:$U,18,FALSE)</f>
        <v>NA</v>
      </c>
      <c r="AC517" t="s">
        <v>41</v>
      </c>
    </row>
    <row r="518" spans="1:29" x14ac:dyDescent="0.25">
      <c r="A518" t="s">
        <v>3131</v>
      </c>
      <c r="B518" t="s">
        <v>3132</v>
      </c>
      <c r="C518" t="s">
        <v>3133</v>
      </c>
      <c r="D518">
        <v>2014</v>
      </c>
      <c r="E518">
        <v>40</v>
      </c>
      <c r="F518" t="s">
        <v>3134</v>
      </c>
      <c r="G518" t="s">
        <v>33</v>
      </c>
      <c r="H518" t="s">
        <v>33</v>
      </c>
      <c r="I518" t="s">
        <v>33</v>
      </c>
      <c r="J518" t="s">
        <v>33</v>
      </c>
      <c r="K518" t="s">
        <v>33</v>
      </c>
      <c r="L518" t="s">
        <v>33</v>
      </c>
      <c r="M518" t="s">
        <v>33</v>
      </c>
      <c r="N518" t="str">
        <f>VLOOKUP($C518,Sheet2!$C:$U,4,FALSE)</f>
        <v>day-to-day temperature change and mortality</v>
      </c>
      <c r="O518" t="str">
        <f>VLOOKUP($C518,Sheet2!$C:$U,5,FALSE)</f>
        <v>Males and people aged 65 years or older appeared to be more vulnerable to the impact of temperature change.</v>
      </c>
      <c r="P518" t="str">
        <f>VLOOKUP($C518,Sheet2!$C:$U,6,FALSE)</f>
        <v>NA</v>
      </c>
      <c r="Q518" t="s">
        <v>170</v>
      </c>
      <c r="R518" t="str">
        <f>VLOOKUP($C518,Sheet2!$C:$U,8,FALSE)</f>
        <v>temperature change</v>
      </c>
      <c r="S518" t="str">
        <f>VLOOKUP($C518,Sheet2!$C:$U,9,FALSE)</f>
        <v>exposure, sensitivity</v>
      </c>
      <c r="T518" t="str">
        <f>VLOOKUP($C518,Sheet2!$C:$U,10,FALSE)</f>
        <v>mortality</v>
      </c>
      <c r="U518" t="str">
        <f>VLOOKUP($C518,Sheet2!$C:$U,11,FALSE)</f>
        <v>N</v>
      </c>
      <c r="V518" t="str">
        <f>VLOOKUP($C518,Sheet2!$C:$U,12,FALSE)</f>
        <v>No</v>
      </c>
      <c r="W518" t="str">
        <f>VLOOKUP($C518,Sheet2!$C:$U,13,FALSE)</f>
        <v>No</v>
      </c>
      <c r="X518" t="str">
        <f>VLOOKUP($C518,Sheet2!$C:$U,14,FALSE)</f>
        <v>No</v>
      </c>
      <c r="Y518" t="str">
        <f>VLOOKUP($C518,Sheet2!$C:$U,15,FALSE)</f>
        <v>2008 - 2012</v>
      </c>
      <c r="Z518" t="str">
        <f>VLOOKUP($C518,Sheet2!$C:$U,16,FALSE)</f>
        <v>China</v>
      </c>
      <c r="AA518" t="str">
        <f>VLOOKUP($C518,Sheet2!$C:$U,17,FALSE)</f>
        <v>NA</v>
      </c>
      <c r="AB518" t="str">
        <f>VLOOKUP($C518,Sheet2!$C:$U,18,FALSE)</f>
        <v>NA</v>
      </c>
      <c r="AC518" t="s">
        <v>41</v>
      </c>
    </row>
    <row r="519" spans="1:29" x14ac:dyDescent="0.25">
      <c r="A519" t="s">
        <v>3135</v>
      </c>
      <c r="B519" t="s">
        <v>3136</v>
      </c>
      <c r="C519" t="s">
        <v>3137</v>
      </c>
      <c r="D519">
        <v>2014</v>
      </c>
      <c r="E519">
        <v>130</v>
      </c>
      <c r="F519" t="s">
        <v>3138</v>
      </c>
      <c r="G519" t="s">
        <v>126</v>
      </c>
      <c r="H519" t="s">
        <v>36</v>
      </c>
      <c r="I519" t="s">
        <v>3139</v>
      </c>
      <c r="J519" t="s">
        <v>3136</v>
      </c>
      <c r="K519" t="s">
        <v>3140</v>
      </c>
      <c r="L519">
        <v>99</v>
      </c>
      <c r="M519">
        <v>14.14285714</v>
      </c>
      <c r="N519" t="s">
        <v>3141</v>
      </c>
      <c r="O519" t="s">
        <v>33</v>
      </c>
      <c r="P519" t="s">
        <v>33</v>
      </c>
      <c r="Q519" t="s">
        <v>170</v>
      </c>
      <c r="R519" t="s">
        <v>1399</v>
      </c>
      <c r="S519" t="s">
        <v>309</v>
      </c>
      <c r="T519" t="s">
        <v>106</v>
      </c>
      <c r="U519" t="s">
        <v>79</v>
      </c>
      <c r="V519" t="s">
        <v>79</v>
      </c>
      <c r="W519" t="s">
        <v>79</v>
      </c>
      <c r="X519" t="s">
        <v>2951</v>
      </c>
      <c r="Y519" t="s">
        <v>3142</v>
      </c>
      <c r="Z519" t="s">
        <v>3143</v>
      </c>
      <c r="AA519" t="s">
        <v>79</v>
      </c>
      <c r="AB519">
        <v>1</v>
      </c>
      <c r="AC519" t="s">
        <v>41</v>
      </c>
    </row>
    <row r="520" spans="1:29" x14ac:dyDescent="0.25">
      <c r="A520" t="s">
        <v>3144</v>
      </c>
      <c r="B520" t="s">
        <v>3145</v>
      </c>
      <c r="C520" t="s">
        <v>3146</v>
      </c>
      <c r="D520">
        <v>2014</v>
      </c>
      <c r="E520">
        <v>193</v>
      </c>
      <c r="F520" t="s">
        <v>3147</v>
      </c>
      <c r="G520" t="s">
        <v>126</v>
      </c>
      <c r="H520" t="s">
        <v>41</v>
      </c>
      <c r="I520" t="s">
        <v>3148</v>
      </c>
      <c r="J520" t="s">
        <v>3145</v>
      </c>
      <c r="K520" t="s">
        <v>3149</v>
      </c>
      <c r="L520">
        <v>139</v>
      </c>
      <c r="M520">
        <v>19.85714286</v>
      </c>
      <c r="N520" t="s">
        <v>34</v>
      </c>
      <c r="O520" t="s">
        <v>33</v>
      </c>
      <c r="P520" t="s">
        <v>33</v>
      </c>
      <c r="Q520" t="s">
        <v>33</v>
      </c>
      <c r="R520" t="s">
        <v>33</v>
      </c>
      <c r="S520" t="s">
        <v>33</v>
      </c>
      <c r="T520" t="s">
        <v>33</v>
      </c>
      <c r="U520" t="s">
        <v>33</v>
      </c>
      <c r="V520" t="s">
        <v>33</v>
      </c>
      <c r="W520" t="s">
        <v>33</v>
      </c>
      <c r="X520" t="s">
        <v>33</v>
      </c>
      <c r="Y520" t="s">
        <v>33</v>
      </c>
      <c r="Z520" t="s">
        <v>33</v>
      </c>
      <c r="AA520" t="s">
        <v>33</v>
      </c>
      <c r="AB520">
        <v>0</v>
      </c>
      <c r="AC520" t="s">
        <v>36</v>
      </c>
    </row>
    <row r="521" spans="1:29" x14ac:dyDescent="0.25">
      <c r="A521" t="s">
        <v>3150</v>
      </c>
      <c r="B521" t="s">
        <v>3151</v>
      </c>
      <c r="C521" t="s">
        <v>3152</v>
      </c>
      <c r="D521">
        <v>2014</v>
      </c>
      <c r="E521">
        <v>121</v>
      </c>
      <c r="F521" t="s">
        <v>3153</v>
      </c>
      <c r="G521" t="s">
        <v>126</v>
      </c>
      <c r="H521" t="s">
        <v>36</v>
      </c>
      <c r="I521" t="s">
        <v>3154</v>
      </c>
      <c r="J521" t="s">
        <v>3151</v>
      </c>
      <c r="K521" t="s">
        <v>3155</v>
      </c>
      <c r="L521">
        <v>91</v>
      </c>
      <c r="M521">
        <v>13</v>
      </c>
      <c r="N521" t="s">
        <v>34</v>
      </c>
      <c r="O521" t="s">
        <v>33</v>
      </c>
      <c r="P521" t="s">
        <v>33</v>
      </c>
      <c r="Q521" t="s">
        <v>33</v>
      </c>
      <c r="R521" t="s">
        <v>33</v>
      </c>
      <c r="S521" t="s">
        <v>33</v>
      </c>
      <c r="T521" t="s">
        <v>33</v>
      </c>
      <c r="U521" t="s">
        <v>33</v>
      </c>
      <c r="V521" t="s">
        <v>33</v>
      </c>
      <c r="W521" t="s">
        <v>33</v>
      </c>
      <c r="X521" t="s">
        <v>33</v>
      </c>
      <c r="Y521" t="s">
        <v>33</v>
      </c>
      <c r="Z521" t="s">
        <v>33</v>
      </c>
      <c r="AA521" t="s">
        <v>33</v>
      </c>
      <c r="AB521">
        <v>0</v>
      </c>
      <c r="AC521" t="s">
        <v>36</v>
      </c>
    </row>
    <row r="522" spans="1:29" x14ac:dyDescent="0.25">
      <c r="A522" t="s">
        <v>3156</v>
      </c>
      <c r="B522" t="s">
        <v>3157</v>
      </c>
      <c r="C522" t="s">
        <v>3158</v>
      </c>
      <c r="D522">
        <v>2014</v>
      </c>
      <c r="E522">
        <v>140</v>
      </c>
      <c r="F522" t="s">
        <v>3159</v>
      </c>
      <c r="G522" t="s">
        <v>126</v>
      </c>
      <c r="H522" t="s">
        <v>41</v>
      </c>
      <c r="I522" t="s">
        <v>3160</v>
      </c>
      <c r="J522" t="s">
        <v>3157</v>
      </c>
      <c r="K522" t="s">
        <v>3161</v>
      </c>
      <c r="L522">
        <v>108</v>
      </c>
      <c r="M522">
        <v>15.42857143</v>
      </c>
      <c r="N522" t="s">
        <v>3162</v>
      </c>
      <c r="O522" t="s">
        <v>33</v>
      </c>
      <c r="P522" t="s">
        <v>33</v>
      </c>
      <c r="Q522" t="s">
        <v>170</v>
      </c>
      <c r="R522" t="s">
        <v>3163</v>
      </c>
      <c r="S522" t="s">
        <v>438</v>
      </c>
      <c r="T522" t="s">
        <v>375</v>
      </c>
      <c r="U522" t="s">
        <v>79</v>
      </c>
      <c r="V522" t="s">
        <v>79</v>
      </c>
      <c r="W522" t="s">
        <v>79</v>
      </c>
      <c r="X522" t="s">
        <v>79</v>
      </c>
      <c r="Y522" t="s">
        <v>3164</v>
      </c>
      <c r="Z522" t="s">
        <v>440</v>
      </c>
      <c r="AA522" t="s">
        <v>79</v>
      </c>
      <c r="AB522">
        <v>1</v>
      </c>
      <c r="AC522" t="s">
        <v>41</v>
      </c>
    </row>
    <row r="523" spans="1:29" x14ac:dyDescent="0.25">
      <c r="A523" t="s">
        <v>3165</v>
      </c>
      <c r="B523" t="s">
        <v>3166</v>
      </c>
      <c r="C523" t="s">
        <v>3167</v>
      </c>
      <c r="D523">
        <v>2014</v>
      </c>
      <c r="E523">
        <v>133</v>
      </c>
      <c r="F523" t="s">
        <v>3168</v>
      </c>
      <c r="G523" t="s">
        <v>126</v>
      </c>
      <c r="H523" t="s">
        <v>41</v>
      </c>
      <c r="I523" t="s">
        <v>3169</v>
      </c>
      <c r="J523" t="s">
        <v>3166</v>
      </c>
      <c r="K523" t="s">
        <v>3170</v>
      </c>
      <c r="L523">
        <v>85</v>
      </c>
      <c r="M523">
        <v>12.14285714</v>
      </c>
      <c r="N523" t="s">
        <v>3171</v>
      </c>
      <c r="O523" t="s">
        <v>33</v>
      </c>
      <c r="P523" t="s">
        <v>33</v>
      </c>
      <c r="Q523" t="s">
        <v>170</v>
      </c>
      <c r="R523" t="s">
        <v>33</v>
      </c>
      <c r="S523" t="s">
        <v>33</v>
      </c>
      <c r="T523" t="s">
        <v>106</v>
      </c>
      <c r="U523" t="s">
        <v>79</v>
      </c>
      <c r="V523" t="s">
        <v>79</v>
      </c>
      <c r="W523" t="s">
        <v>79</v>
      </c>
      <c r="X523" t="s">
        <v>79</v>
      </c>
      <c r="Y523" t="s">
        <v>79</v>
      </c>
      <c r="Z523" t="s">
        <v>80</v>
      </c>
      <c r="AA523" t="s">
        <v>33</v>
      </c>
      <c r="AB523">
        <v>1</v>
      </c>
      <c r="AC523" t="s">
        <v>36</v>
      </c>
    </row>
    <row r="524" spans="1:29" x14ac:dyDescent="0.25">
      <c r="A524" t="s">
        <v>3172</v>
      </c>
      <c r="B524" t="s">
        <v>3173</v>
      </c>
      <c r="C524" t="s">
        <v>3174</v>
      </c>
      <c r="D524">
        <v>2014</v>
      </c>
      <c r="E524">
        <v>53</v>
      </c>
      <c r="F524" t="s">
        <v>3175</v>
      </c>
      <c r="G524" t="s">
        <v>126</v>
      </c>
      <c r="H524" t="s">
        <v>41</v>
      </c>
      <c r="I524" t="s">
        <v>3176</v>
      </c>
      <c r="J524" t="s">
        <v>3173</v>
      </c>
      <c r="K524" t="s">
        <v>3177</v>
      </c>
      <c r="L524">
        <v>42</v>
      </c>
      <c r="M524">
        <v>6</v>
      </c>
      <c r="N524" t="s">
        <v>34</v>
      </c>
      <c r="O524" t="s">
        <v>33</v>
      </c>
      <c r="P524" t="s">
        <v>33</v>
      </c>
      <c r="Q524" t="s">
        <v>33</v>
      </c>
      <c r="R524" t="s">
        <v>33</v>
      </c>
      <c r="S524" t="s">
        <v>33</v>
      </c>
      <c r="T524" t="s">
        <v>33</v>
      </c>
      <c r="U524" t="s">
        <v>33</v>
      </c>
      <c r="V524" t="s">
        <v>33</v>
      </c>
      <c r="W524" t="s">
        <v>33</v>
      </c>
      <c r="X524" t="s">
        <v>33</v>
      </c>
      <c r="Y524" t="s">
        <v>33</v>
      </c>
      <c r="Z524" t="s">
        <v>33</v>
      </c>
      <c r="AA524" t="s">
        <v>33</v>
      </c>
      <c r="AB524">
        <v>0</v>
      </c>
      <c r="AC524" t="s">
        <v>36</v>
      </c>
    </row>
    <row r="525" spans="1:29" x14ac:dyDescent="0.25">
      <c r="A525" t="s">
        <v>3178</v>
      </c>
      <c r="B525" t="s">
        <v>3179</v>
      </c>
      <c r="C525" t="s">
        <v>3180</v>
      </c>
      <c r="D525">
        <v>2014</v>
      </c>
      <c r="E525">
        <v>355</v>
      </c>
      <c r="F525" t="s">
        <v>3181</v>
      </c>
      <c r="G525" t="s">
        <v>126</v>
      </c>
      <c r="H525" t="s">
        <v>41</v>
      </c>
      <c r="I525" t="s">
        <v>3182</v>
      </c>
      <c r="J525" t="s">
        <v>3179</v>
      </c>
      <c r="K525" t="s">
        <v>3183</v>
      </c>
      <c r="L525">
        <v>272</v>
      </c>
      <c r="M525">
        <v>38.857142860000003</v>
      </c>
      <c r="N525" t="s">
        <v>34</v>
      </c>
      <c r="O525" t="s">
        <v>33</v>
      </c>
      <c r="P525" t="s">
        <v>33</v>
      </c>
      <c r="Q525" t="s">
        <v>33</v>
      </c>
      <c r="R525" t="s">
        <v>33</v>
      </c>
      <c r="S525" t="s">
        <v>33</v>
      </c>
      <c r="T525" t="s">
        <v>33</v>
      </c>
      <c r="U525" t="s">
        <v>33</v>
      </c>
      <c r="V525" t="s">
        <v>33</v>
      </c>
      <c r="W525" t="s">
        <v>33</v>
      </c>
      <c r="X525" t="s">
        <v>33</v>
      </c>
      <c r="Y525" t="s">
        <v>33</v>
      </c>
      <c r="Z525" t="s">
        <v>33</v>
      </c>
      <c r="AA525" t="s">
        <v>33</v>
      </c>
      <c r="AB525">
        <v>0</v>
      </c>
      <c r="AC525" t="s">
        <v>36</v>
      </c>
    </row>
    <row r="526" spans="1:29" x14ac:dyDescent="0.25">
      <c r="A526" t="s">
        <v>3184</v>
      </c>
      <c r="B526" t="s">
        <v>3185</v>
      </c>
      <c r="C526" t="s">
        <v>3186</v>
      </c>
      <c r="D526">
        <v>2014</v>
      </c>
      <c r="E526">
        <v>48</v>
      </c>
      <c r="F526" t="s">
        <v>3187</v>
      </c>
      <c r="G526" t="s">
        <v>126</v>
      </c>
      <c r="H526" t="s">
        <v>36</v>
      </c>
      <c r="I526" t="s">
        <v>3188</v>
      </c>
      <c r="J526" t="s">
        <v>3185</v>
      </c>
      <c r="K526" t="s">
        <v>3189</v>
      </c>
      <c r="L526">
        <v>33</v>
      </c>
      <c r="M526">
        <v>4.7142857139999998</v>
      </c>
      <c r="N526" t="s">
        <v>34</v>
      </c>
      <c r="O526" t="s">
        <v>33</v>
      </c>
      <c r="P526" t="s">
        <v>33</v>
      </c>
      <c r="Q526" t="s">
        <v>33</v>
      </c>
      <c r="R526" t="s">
        <v>33</v>
      </c>
      <c r="S526" t="s">
        <v>33</v>
      </c>
      <c r="T526" t="s">
        <v>33</v>
      </c>
      <c r="U526" t="s">
        <v>33</v>
      </c>
      <c r="V526" t="s">
        <v>33</v>
      </c>
      <c r="W526" t="s">
        <v>33</v>
      </c>
      <c r="X526" t="s">
        <v>33</v>
      </c>
      <c r="Y526" t="s">
        <v>33</v>
      </c>
      <c r="Z526" t="s">
        <v>33</v>
      </c>
      <c r="AA526" t="s">
        <v>33</v>
      </c>
      <c r="AB526">
        <v>0</v>
      </c>
      <c r="AC526" t="s">
        <v>36</v>
      </c>
    </row>
    <row r="527" spans="1:29" x14ac:dyDescent="0.25">
      <c r="A527" t="s">
        <v>3190</v>
      </c>
      <c r="B527" t="s">
        <v>3191</v>
      </c>
      <c r="C527" t="s">
        <v>3192</v>
      </c>
      <c r="D527">
        <v>2014</v>
      </c>
      <c r="E527">
        <v>212</v>
      </c>
      <c r="F527" t="s">
        <v>3193</v>
      </c>
      <c r="G527" t="s">
        <v>126</v>
      </c>
      <c r="H527" t="s">
        <v>36</v>
      </c>
      <c r="I527" t="s">
        <v>3194</v>
      </c>
      <c r="J527" t="s">
        <v>3191</v>
      </c>
      <c r="K527" t="s">
        <v>3195</v>
      </c>
      <c r="L527">
        <v>159</v>
      </c>
      <c r="M527">
        <v>22.714285709999999</v>
      </c>
      <c r="N527" t="s">
        <v>34</v>
      </c>
      <c r="O527" t="s">
        <v>33</v>
      </c>
      <c r="P527" t="s">
        <v>33</v>
      </c>
      <c r="Q527" t="s">
        <v>33</v>
      </c>
      <c r="R527" t="s">
        <v>33</v>
      </c>
      <c r="S527" t="s">
        <v>33</v>
      </c>
      <c r="T527" t="s">
        <v>33</v>
      </c>
      <c r="U527" t="s">
        <v>33</v>
      </c>
      <c r="V527" t="s">
        <v>33</v>
      </c>
      <c r="W527" t="s">
        <v>33</v>
      </c>
      <c r="X527" t="s">
        <v>33</v>
      </c>
      <c r="Y527" t="s">
        <v>33</v>
      </c>
      <c r="Z527" t="s">
        <v>33</v>
      </c>
      <c r="AA527" t="s">
        <v>33</v>
      </c>
      <c r="AB527">
        <v>0</v>
      </c>
      <c r="AC527" t="s">
        <v>41</v>
      </c>
    </row>
    <row r="528" spans="1:29" x14ac:dyDescent="0.25">
      <c r="A528" t="s">
        <v>3196</v>
      </c>
      <c r="B528" t="s">
        <v>3197</v>
      </c>
      <c r="C528" t="s">
        <v>3198</v>
      </c>
      <c r="D528">
        <v>2014</v>
      </c>
      <c r="E528">
        <v>230</v>
      </c>
      <c r="F528" t="s">
        <v>3199</v>
      </c>
      <c r="G528" t="s">
        <v>126</v>
      </c>
      <c r="H528" t="s">
        <v>41</v>
      </c>
      <c r="I528" t="s">
        <v>3200</v>
      </c>
      <c r="J528" t="s">
        <v>3197</v>
      </c>
      <c r="K528" t="s">
        <v>3201</v>
      </c>
      <c r="L528">
        <v>176</v>
      </c>
      <c r="M528">
        <v>25.14285714</v>
      </c>
      <c r="N528" t="s">
        <v>3202</v>
      </c>
      <c r="O528" t="s">
        <v>33</v>
      </c>
      <c r="P528" t="s">
        <v>3203</v>
      </c>
      <c r="Q528" t="s">
        <v>170</v>
      </c>
      <c r="R528" t="s">
        <v>649</v>
      </c>
      <c r="S528" t="s">
        <v>309</v>
      </c>
      <c r="T528" t="s">
        <v>106</v>
      </c>
      <c r="U528" t="s">
        <v>79</v>
      </c>
      <c r="V528" t="s">
        <v>79</v>
      </c>
      <c r="W528" t="s">
        <v>79</v>
      </c>
      <c r="X528" t="s">
        <v>2951</v>
      </c>
      <c r="Y528" t="s">
        <v>3142</v>
      </c>
      <c r="Z528" t="s">
        <v>1007</v>
      </c>
      <c r="AA528" t="s">
        <v>79</v>
      </c>
      <c r="AB528">
        <v>1</v>
      </c>
      <c r="AC528" t="s">
        <v>41</v>
      </c>
    </row>
    <row r="529" spans="1:29" x14ac:dyDescent="0.25">
      <c r="A529" t="s">
        <v>3204</v>
      </c>
      <c r="B529" t="s">
        <v>3205</v>
      </c>
      <c r="C529" t="s">
        <v>3206</v>
      </c>
      <c r="D529">
        <v>2014</v>
      </c>
      <c r="E529">
        <v>41</v>
      </c>
      <c r="F529" t="s">
        <v>3207</v>
      </c>
      <c r="G529" t="s">
        <v>33</v>
      </c>
      <c r="H529" t="s">
        <v>33</v>
      </c>
      <c r="I529" t="s">
        <v>33</v>
      </c>
      <c r="J529" t="s">
        <v>33</v>
      </c>
      <c r="K529" t="s">
        <v>33</v>
      </c>
      <c r="L529" t="s">
        <v>33</v>
      </c>
      <c r="M529" t="s">
        <v>33</v>
      </c>
      <c r="N529" t="s">
        <v>34</v>
      </c>
      <c r="O529" t="s">
        <v>748</v>
      </c>
      <c r="P529" t="s">
        <v>33</v>
      </c>
      <c r="Q529" t="s">
        <v>33</v>
      </c>
      <c r="R529" t="s">
        <v>33</v>
      </c>
      <c r="S529" t="s">
        <v>33</v>
      </c>
      <c r="T529" t="s">
        <v>33</v>
      </c>
      <c r="U529" t="s">
        <v>33</v>
      </c>
      <c r="V529" t="s">
        <v>33</v>
      </c>
      <c r="W529" t="s">
        <v>33</v>
      </c>
      <c r="X529" t="s">
        <v>33</v>
      </c>
      <c r="Y529" t="s">
        <v>33</v>
      </c>
      <c r="Z529" t="s">
        <v>33</v>
      </c>
      <c r="AA529" t="s">
        <v>33</v>
      </c>
      <c r="AB529" t="s">
        <v>33</v>
      </c>
      <c r="AC529" t="s">
        <v>36</v>
      </c>
    </row>
    <row r="530" spans="1:29" x14ac:dyDescent="0.25">
      <c r="A530" t="s">
        <v>3208</v>
      </c>
      <c r="B530" t="s">
        <v>3209</v>
      </c>
      <c r="C530" t="s">
        <v>3210</v>
      </c>
      <c r="D530">
        <v>2014</v>
      </c>
      <c r="E530">
        <v>50</v>
      </c>
      <c r="F530" t="s">
        <v>3211</v>
      </c>
      <c r="G530" t="s">
        <v>126</v>
      </c>
      <c r="H530" t="s">
        <v>41</v>
      </c>
      <c r="I530" t="s">
        <v>3212</v>
      </c>
      <c r="J530" t="s">
        <v>3209</v>
      </c>
      <c r="K530" t="s">
        <v>3213</v>
      </c>
      <c r="L530">
        <v>38</v>
      </c>
      <c r="M530">
        <v>5.4285714289999998</v>
      </c>
      <c r="N530" t="s">
        <v>34</v>
      </c>
      <c r="O530" t="s">
        <v>33</v>
      </c>
      <c r="P530" t="s">
        <v>33</v>
      </c>
      <c r="Q530" t="s">
        <v>33</v>
      </c>
      <c r="R530" t="s">
        <v>33</v>
      </c>
      <c r="S530" t="s">
        <v>33</v>
      </c>
      <c r="T530" t="s">
        <v>33</v>
      </c>
      <c r="U530" t="s">
        <v>33</v>
      </c>
      <c r="V530" t="s">
        <v>33</v>
      </c>
      <c r="W530" t="s">
        <v>33</v>
      </c>
      <c r="X530" t="s">
        <v>33</v>
      </c>
      <c r="Y530" t="s">
        <v>33</v>
      </c>
      <c r="Z530" t="s">
        <v>33</v>
      </c>
      <c r="AA530" t="s">
        <v>33</v>
      </c>
      <c r="AB530">
        <v>0</v>
      </c>
      <c r="AC530" t="s">
        <v>36</v>
      </c>
    </row>
    <row r="531" spans="1:29" x14ac:dyDescent="0.25">
      <c r="A531" t="s">
        <v>3214</v>
      </c>
      <c r="B531" t="s">
        <v>3215</v>
      </c>
      <c r="C531" t="s">
        <v>3216</v>
      </c>
      <c r="D531">
        <v>2014</v>
      </c>
      <c r="E531">
        <v>80</v>
      </c>
      <c r="F531" t="s">
        <v>3217</v>
      </c>
      <c r="G531" t="s">
        <v>126</v>
      </c>
      <c r="H531" t="s">
        <v>41</v>
      </c>
      <c r="I531" t="s">
        <v>3218</v>
      </c>
      <c r="J531" t="s">
        <v>3215</v>
      </c>
      <c r="K531" t="s">
        <v>3219</v>
      </c>
      <c r="L531">
        <v>57</v>
      </c>
      <c r="M531">
        <v>8.1428571430000005</v>
      </c>
      <c r="N531" t="s">
        <v>3220</v>
      </c>
      <c r="O531" t="s">
        <v>33</v>
      </c>
      <c r="P531" t="s">
        <v>33</v>
      </c>
      <c r="Q531" t="s">
        <v>170</v>
      </c>
      <c r="R531" t="s">
        <v>489</v>
      </c>
      <c r="S531" t="s">
        <v>438</v>
      </c>
      <c r="T531" t="s">
        <v>106</v>
      </c>
      <c r="U531" t="s">
        <v>79</v>
      </c>
      <c r="V531" t="s">
        <v>79</v>
      </c>
      <c r="W531" t="s">
        <v>79</v>
      </c>
      <c r="X531" t="s">
        <v>79</v>
      </c>
      <c r="Y531" t="s">
        <v>2828</v>
      </c>
      <c r="Z531" t="s">
        <v>172</v>
      </c>
      <c r="AA531" t="s">
        <v>79</v>
      </c>
      <c r="AB531">
        <v>1</v>
      </c>
      <c r="AC531" t="s">
        <v>41</v>
      </c>
    </row>
    <row r="532" spans="1:29" x14ac:dyDescent="0.25">
      <c r="A532" t="s">
        <v>3221</v>
      </c>
      <c r="B532" t="s">
        <v>3222</v>
      </c>
      <c r="C532" t="s">
        <v>3223</v>
      </c>
      <c r="D532">
        <v>2014</v>
      </c>
      <c r="E532">
        <v>50</v>
      </c>
      <c r="F532" t="s">
        <v>3224</v>
      </c>
      <c r="G532" t="s">
        <v>126</v>
      </c>
      <c r="H532" t="s">
        <v>36</v>
      </c>
      <c r="I532" t="s">
        <v>3225</v>
      </c>
      <c r="J532" t="s">
        <v>3222</v>
      </c>
      <c r="K532" t="s">
        <v>3226</v>
      </c>
      <c r="L532">
        <v>38</v>
      </c>
      <c r="M532">
        <v>5.4285714289999998</v>
      </c>
      <c r="N532" t="s">
        <v>34</v>
      </c>
      <c r="O532" t="s">
        <v>33</v>
      </c>
      <c r="P532" t="s">
        <v>33</v>
      </c>
      <c r="Q532" t="s">
        <v>33</v>
      </c>
      <c r="R532" t="s">
        <v>33</v>
      </c>
      <c r="S532" t="s">
        <v>33</v>
      </c>
      <c r="T532" t="s">
        <v>33</v>
      </c>
      <c r="U532" t="s">
        <v>33</v>
      </c>
      <c r="V532" t="s">
        <v>33</v>
      </c>
      <c r="W532" t="s">
        <v>33</v>
      </c>
      <c r="X532" t="s">
        <v>33</v>
      </c>
      <c r="Y532" t="s">
        <v>33</v>
      </c>
      <c r="Z532" t="s">
        <v>33</v>
      </c>
      <c r="AA532" t="s">
        <v>33</v>
      </c>
      <c r="AB532">
        <v>0</v>
      </c>
      <c r="AC532" t="s">
        <v>41</v>
      </c>
    </row>
    <row r="533" spans="1:29" x14ac:dyDescent="0.25">
      <c r="A533" t="s">
        <v>3227</v>
      </c>
      <c r="B533" t="s">
        <v>3228</v>
      </c>
      <c r="C533" t="s">
        <v>3229</v>
      </c>
      <c r="D533">
        <v>2014</v>
      </c>
      <c r="E533">
        <v>51</v>
      </c>
      <c r="F533" t="s">
        <v>3230</v>
      </c>
      <c r="G533" t="s">
        <v>126</v>
      </c>
      <c r="H533" t="s">
        <v>41</v>
      </c>
      <c r="I533" t="s">
        <v>3231</v>
      </c>
      <c r="J533" t="s">
        <v>3228</v>
      </c>
      <c r="K533" t="s">
        <v>3232</v>
      </c>
      <c r="L533">
        <v>39</v>
      </c>
      <c r="M533">
        <v>5.5714285710000002</v>
      </c>
      <c r="N533" t="s">
        <v>34</v>
      </c>
      <c r="O533" t="s">
        <v>33</v>
      </c>
      <c r="P533" t="s">
        <v>33</v>
      </c>
      <c r="Q533" t="s">
        <v>33</v>
      </c>
      <c r="R533" t="s">
        <v>33</v>
      </c>
      <c r="S533" t="s">
        <v>33</v>
      </c>
      <c r="T533" t="s">
        <v>33</v>
      </c>
      <c r="U533" t="s">
        <v>33</v>
      </c>
      <c r="V533" t="s">
        <v>33</v>
      </c>
      <c r="W533" t="s">
        <v>33</v>
      </c>
      <c r="X533" t="s">
        <v>33</v>
      </c>
      <c r="Y533" t="s">
        <v>33</v>
      </c>
      <c r="Z533" t="s">
        <v>33</v>
      </c>
      <c r="AA533" t="s">
        <v>33</v>
      </c>
      <c r="AB533">
        <v>0</v>
      </c>
      <c r="AC533" t="s">
        <v>36</v>
      </c>
    </row>
    <row r="534" spans="1:29" x14ac:dyDescent="0.25">
      <c r="A534" t="s">
        <v>3233</v>
      </c>
      <c r="B534" t="s">
        <v>3234</v>
      </c>
      <c r="C534" t="s">
        <v>3235</v>
      </c>
      <c r="D534">
        <v>2014</v>
      </c>
      <c r="E534">
        <v>38</v>
      </c>
      <c r="F534" t="s">
        <v>3236</v>
      </c>
      <c r="G534" t="s">
        <v>126</v>
      </c>
      <c r="H534" t="s">
        <v>36</v>
      </c>
      <c r="I534" t="s">
        <v>3237</v>
      </c>
      <c r="J534" t="s">
        <v>3234</v>
      </c>
      <c r="K534" t="s">
        <v>3238</v>
      </c>
      <c r="L534">
        <v>29</v>
      </c>
      <c r="M534">
        <v>4.1428571429999996</v>
      </c>
      <c r="N534" t="s">
        <v>3239</v>
      </c>
      <c r="O534" t="s">
        <v>33</v>
      </c>
      <c r="P534" t="s">
        <v>33</v>
      </c>
      <c r="Q534" t="s">
        <v>170</v>
      </c>
      <c r="R534" t="s">
        <v>104</v>
      </c>
      <c r="S534" t="s">
        <v>270</v>
      </c>
      <c r="T534" t="s">
        <v>348</v>
      </c>
      <c r="U534" t="s">
        <v>79</v>
      </c>
      <c r="V534" t="s">
        <v>81</v>
      </c>
      <c r="W534" t="s">
        <v>79</v>
      </c>
      <c r="X534" t="s">
        <v>79</v>
      </c>
      <c r="Y534" t="s">
        <v>33</v>
      </c>
      <c r="Z534" t="s">
        <v>3240</v>
      </c>
      <c r="AA534" t="s">
        <v>79</v>
      </c>
      <c r="AB534">
        <v>1</v>
      </c>
      <c r="AC534" t="s">
        <v>41</v>
      </c>
    </row>
    <row r="535" spans="1:29" x14ac:dyDescent="0.25">
      <c r="A535" t="s">
        <v>3241</v>
      </c>
      <c r="B535" t="s">
        <v>3242</v>
      </c>
      <c r="C535" t="s">
        <v>3243</v>
      </c>
      <c r="D535">
        <v>2014</v>
      </c>
      <c r="E535">
        <v>38</v>
      </c>
      <c r="F535" t="s">
        <v>3244</v>
      </c>
      <c r="G535" t="s">
        <v>33</v>
      </c>
      <c r="H535" t="s">
        <v>33</v>
      </c>
      <c r="I535" t="s">
        <v>33</v>
      </c>
      <c r="J535" t="s">
        <v>33</v>
      </c>
      <c r="K535" t="s">
        <v>33</v>
      </c>
      <c r="L535" t="s">
        <v>33</v>
      </c>
      <c r="M535" t="s">
        <v>33</v>
      </c>
      <c r="N535" t="str">
        <f>VLOOKUP($C535,Sheet2!$C:$U,4,FALSE)</f>
        <v>N/A</v>
      </c>
      <c r="O535" t="str">
        <f>VLOOKUP($C535,Sheet2!$C:$U,5,FALSE)</f>
        <v>NA</v>
      </c>
      <c r="P535" t="str">
        <f>VLOOKUP($C535,Sheet2!$C:$U,6,FALSE)</f>
        <v>NA</v>
      </c>
      <c r="Q535" t="str">
        <f>VLOOKUP($C535,Sheet2!$C:$U,7,FALSE)</f>
        <v>NA</v>
      </c>
      <c r="R535" t="str">
        <f>VLOOKUP($C535,Sheet2!$C:$U,8,FALSE)</f>
        <v>NA</v>
      </c>
      <c r="S535" t="str">
        <f>VLOOKUP($C535,Sheet2!$C:$U,9,FALSE)</f>
        <v>NA</v>
      </c>
      <c r="T535" t="str">
        <f>VLOOKUP($C535,Sheet2!$C:$U,10,FALSE)</f>
        <v>NA</v>
      </c>
      <c r="U535" t="str">
        <f>VLOOKUP($C535,Sheet2!$C:$U,11,FALSE)</f>
        <v>NA</v>
      </c>
      <c r="V535" t="str">
        <f>VLOOKUP($C535,Sheet2!$C:$U,12,FALSE)</f>
        <v>NA</v>
      </c>
      <c r="W535" t="str">
        <f>VLOOKUP($C535,Sheet2!$C:$U,13,FALSE)</f>
        <v>NA</v>
      </c>
      <c r="X535" t="str">
        <f>VLOOKUP($C535,Sheet2!$C:$U,14,FALSE)</f>
        <v>NA</v>
      </c>
      <c r="Y535" t="str">
        <f>VLOOKUP($C535,Sheet2!$C:$U,15,FALSE)</f>
        <v>NA</v>
      </c>
      <c r="Z535" t="str">
        <f>VLOOKUP($C535,Sheet2!$C:$U,16,FALSE)</f>
        <v>NA</v>
      </c>
      <c r="AA535" t="str">
        <f>VLOOKUP($C535,Sheet2!$C:$U,17,FALSE)</f>
        <v>NA</v>
      </c>
      <c r="AB535" t="str">
        <f>VLOOKUP($C535,Sheet2!$C:$U,18,FALSE)</f>
        <v>NA</v>
      </c>
      <c r="AC535" t="s">
        <v>41</v>
      </c>
    </row>
    <row r="536" spans="1:29" x14ac:dyDescent="0.25">
      <c r="A536" t="s">
        <v>3245</v>
      </c>
      <c r="B536" t="s">
        <v>3246</v>
      </c>
      <c r="C536" t="s">
        <v>3247</v>
      </c>
      <c r="D536">
        <v>2014</v>
      </c>
      <c r="E536">
        <v>46</v>
      </c>
      <c r="F536" t="s">
        <v>3248</v>
      </c>
      <c r="G536" t="s">
        <v>126</v>
      </c>
      <c r="H536" t="s">
        <v>41</v>
      </c>
      <c r="I536" t="s">
        <v>3249</v>
      </c>
      <c r="J536" t="s">
        <v>3246</v>
      </c>
      <c r="K536" t="s">
        <v>3250</v>
      </c>
      <c r="L536">
        <v>31</v>
      </c>
      <c r="M536">
        <v>4.4285714289999998</v>
      </c>
      <c r="N536" t="s">
        <v>34</v>
      </c>
      <c r="O536" t="s">
        <v>33</v>
      </c>
      <c r="P536" t="s">
        <v>33</v>
      </c>
      <c r="Q536" t="s">
        <v>33</v>
      </c>
      <c r="R536" t="s">
        <v>33</v>
      </c>
      <c r="S536" t="s">
        <v>33</v>
      </c>
      <c r="T536" t="s">
        <v>33</v>
      </c>
      <c r="U536" t="s">
        <v>33</v>
      </c>
      <c r="V536" t="s">
        <v>33</v>
      </c>
      <c r="W536" t="s">
        <v>33</v>
      </c>
      <c r="X536" t="s">
        <v>33</v>
      </c>
      <c r="Y536" t="s">
        <v>33</v>
      </c>
      <c r="Z536" t="s">
        <v>33</v>
      </c>
      <c r="AA536" t="s">
        <v>33</v>
      </c>
      <c r="AB536">
        <v>0</v>
      </c>
      <c r="AC536" t="s">
        <v>41</v>
      </c>
    </row>
    <row r="537" spans="1:29" x14ac:dyDescent="0.25">
      <c r="A537" t="s">
        <v>3251</v>
      </c>
      <c r="B537" t="s">
        <v>3252</v>
      </c>
      <c r="C537" t="s">
        <v>3253</v>
      </c>
      <c r="D537">
        <v>2013</v>
      </c>
      <c r="E537">
        <v>107</v>
      </c>
      <c r="F537" t="s">
        <v>3254</v>
      </c>
      <c r="G537" t="s">
        <v>126</v>
      </c>
      <c r="H537" t="s">
        <v>41</v>
      </c>
      <c r="I537" t="s">
        <v>3255</v>
      </c>
      <c r="J537" t="s">
        <v>3252</v>
      </c>
      <c r="K537" t="s">
        <v>3256</v>
      </c>
      <c r="L537">
        <v>83</v>
      </c>
      <c r="M537">
        <v>10.375</v>
      </c>
      <c r="N537" t="s">
        <v>34</v>
      </c>
      <c r="O537" t="s">
        <v>33</v>
      </c>
      <c r="P537" t="s">
        <v>33</v>
      </c>
      <c r="Q537" t="s">
        <v>33</v>
      </c>
      <c r="R537" t="s">
        <v>33</v>
      </c>
      <c r="S537" t="s">
        <v>33</v>
      </c>
      <c r="T537" t="s">
        <v>33</v>
      </c>
      <c r="U537" t="s">
        <v>33</v>
      </c>
      <c r="V537" t="s">
        <v>33</v>
      </c>
      <c r="W537" t="s">
        <v>33</v>
      </c>
      <c r="X537" t="s">
        <v>33</v>
      </c>
      <c r="Y537" t="s">
        <v>33</v>
      </c>
      <c r="Z537" t="s">
        <v>33</v>
      </c>
      <c r="AA537" t="s">
        <v>33</v>
      </c>
      <c r="AB537">
        <v>0</v>
      </c>
      <c r="AC537" t="s">
        <v>41</v>
      </c>
    </row>
    <row r="538" spans="1:29" x14ac:dyDescent="0.25">
      <c r="A538" t="s">
        <v>3257</v>
      </c>
      <c r="B538" t="s">
        <v>3258</v>
      </c>
      <c r="C538" t="s">
        <v>3259</v>
      </c>
      <c r="D538">
        <v>2013</v>
      </c>
      <c r="E538">
        <v>57</v>
      </c>
      <c r="F538" t="s">
        <v>3260</v>
      </c>
      <c r="G538" t="s">
        <v>126</v>
      </c>
      <c r="H538" t="s">
        <v>41</v>
      </c>
      <c r="I538" t="s">
        <v>3261</v>
      </c>
      <c r="J538" t="s">
        <v>3258</v>
      </c>
      <c r="K538" t="s">
        <v>3262</v>
      </c>
      <c r="L538">
        <v>44</v>
      </c>
      <c r="M538">
        <v>5.5</v>
      </c>
      <c r="N538" t="s">
        <v>3263</v>
      </c>
      <c r="O538" t="s">
        <v>33</v>
      </c>
      <c r="P538" t="s">
        <v>3264</v>
      </c>
      <c r="Q538" t="s">
        <v>170</v>
      </c>
      <c r="R538" t="s">
        <v>723</v>
      </c>
      <c r="S538" t="s">
        <v>438</v>
      </c>
      <c r="T538" t="s">
        <v>3265</v>
      </c>
      <c r="U538" t="s">
        <v>79</v>
      </c>
      <c r="V538" t="s">
        <v>79</v>
      </c>
      <c r="W538" t="s">
        <v>79</v>
      </c>
      <c r="X538" t="s">
        <v>79</v>
      </c>
      <c r="Y538" t="s">
        <v>2913</v>
      </c>
      <c r="Z538" t="s">
        <v>191</v>
      </c>
      <c r="AA538" t="s">
        <v>79</v>
      </c>
      <c r="AB538">
        <v>1</v>
      </c>
      <c r="AC538" t="s">
        <v>41</v>
      </c>
    </row>
    <row r="539" spans="1:29" x14ac:dyDescent="0.25">
      <c r="A539" t="s">
        <v>3266</v>
      </c>
      <c r="B539" t="s">
        <v>3267</v>
      </c>
      <c r="C539" t="s">
        <v>3268</v>
      </c>
      <c r="D539">
        <v>2013</v>
      </c>
      <c r="E539">
        <v>62</v>
      </c>
      <c r="F539" t="s">
        <v>3269</v>
      </c>
      <c r="G539" t="s">
        <v>126</v>
      </c>
      <c r="H539" t="s">
        <v>36</v>
      </c>
      <c r="I539" t="s">
        <v>3270</v>
      </c>
      <c r="J539" t="s">
        <v>3267</v>
      </c>
      <c r="K539" t="s">
        <v>3271</v>
      </c>
      <c r="L539">
        <v>47</v>
      </c>
      <c r="M539">
        <v>5.875</v>
      </c>
      <c r="N539" t="s">
        <v>34</v>
      </c>
      <c r="O539" t="s">
        <v>33</v>
      </c>
      <c r="P539" t="s">
        <v>33</v>
      </c>
      <c r="Q539" t="s">
        <v>33</v>
      </c>
      <c r="R539" t="s">
        <v>33</v>
      </c>
      <c r="S539" t="s">
        <v>33</v>
      </c>
      <c r="T539" t="s">
        <v>33</v>
      </c>
      <c r="U539" t="s">
        <v>33</v>
      </c>
      <c r="V539" t="s">
        <v>33</v>
      </c>
      <c r="W539" t="s">
        <v>33</v>
      </c>
      <c r="X539" t="s">
        <v>33</v>
      </c>
      <c r="Y539" t="s">
        <v>33</v>
      </c>
      <c r="Z539" t="s">
        <v>33</v>
      </c>
      <c r="AA539" t="s">
        <v>33</v>
      </c>
      <c r="AB539">
        <v>0</v>
      </c>
      <c r="AC539" t="s">
        <v>41</v>
      </c>
    </row>
    <row r="540" spans="1:29" x14ac:dyDescent="0.25">
      <c r="A540" t="s">
        <v>3272</v>
      </c>
      <c r="B540" t="s">
        <v>3273</v>
      </c>
      <c r="C540" t="s">
        <v>3274</v>
      </c>
      <c r="D540">
        <v>2013</v>
      </c>
      <c r="E540">
        <v>48</v>
      </c>
      <c r="F540" t="s">
        <v>3275</v>
      </c>
      <c r="G540" t="s">
        <v>126</v>
      </c>
      <c r="H540" t="s">
        <v>36</v>
      </c>
      <c r="I540" t="s">
        <v>3276</v>
      </c>
      <c r="J540" t="s">
        <v>3273</v>
      </c>
      <c r="K540" t="s">
        <v>3277</v>
      </c>
      <c r="L540">
        <v>36</v>
      </c>
      <c r="M540">
        <v>4.5</v>
      </c>
      <c r="N540" t="s">
        <v>34</v>
      </c>
      <c r="O540" t="s">
        <v>33</v>
      </c>
      <c r="P540" t="s">
        <v>33</v>
      </c>
      <c r="Q540" t="s">
        <v>33</v>
      </c>
      <c r="R540" t="s">
        <v>33</v>
      </c>
      <c r="S540" t="s">
        <v>33</v>
      </c>
      <c r="T540" t="s">
        <v>33</v>
      </c>
      <c r="U540" t="s">
        <v>33</v>
      </c>
      <c r="V540" t="s">
        <v>33</v>
      </c>
      <c r="W540" t="s">
        <v>33</v>
      </c>
      <c r="X540" t="s">
        <v>33</v>
      </c>
      <c r="Y540" t="s">
        <v>33</v>
      </c>
      <c r="Z540" t="s">
        <v>33</v>
      </c>
      <c r="AA540" t="s">
        <v>33</v>
      </c>
      <c r="AB540">
        <v>0</v>
      </c>
      <c r="AC540" t="s">
        <v>36</v>
      </c>
    </row>
    <row r="541" spans="1:29" x14ac:dyDescent="0.25">
      <c r="A541" t="s">
        <v>3278</v>
      </c>
      <c r="B541" t="s">
        <v>3279</v>
      </c>
      <c r="C541" t="s">
        <v>3280</v>
      </c>
      <c r="D541">
        <v>2013</v>
      </c>
      <c r="E541">
        <v>75</v>
      </c>
      <c r="F541" t="s">
        <v>3281</v>
      </c>
      <c r="G541" t="s">
        <v>33</v>
      </c>
      <c r="H541" t="s">
        <v>33</v>
      </c>
      <c r="I541" t="s">
        <v>33</v>
      </c>
      <c r="J541" t="s">
        <v>33</v>
      </c>
      <c r="K541" t="s">
        <v>33</v>
      </c>
      <c r="L541" t="s">
        <v>33</v>
      </c>
      <c r="M541" t="s">
        <v>33</v>
      </c>
      <c r="N541" t="str">
        <f>VLOOKUP($C541,Sheet2!$C:$U,4,FALSE)</f>
        <v>N/A</v>
      </c>
      <c r="O541" t="str">
        <f>VLOOKUP($C541,Sheet2!$C:$U,5,FALSE)</f>
        <v>NA</v>
      </c>
      <c r="P541" t="str">
        <f>VLOOKUP($C541,Sheet2!$C:$U,6,FALSE)</f>
        <v>NA</v>
      </c>
      <c r="Q541" t="str">
        <f>VLOOKUP($C541,Sheet2!$C:$U,7,FALSE)</f>
        <v>NA</v>
      </c>
      <c r="R541" t="str">
        <f>VLOOKUP($C541,Sheet2!$C:$U,8,FALSE)</f>
        <v>NA</v>
      </c>
      <c r="S541" t="str">
        <f>VLOOKUP($C541,Sheet2!$C:$U,9,FALSE)</f>
        <v>NA</v>
      </c>
      <c r="T541" t="str">
        <f>VLOOKUP($C541,Sheet2!$C:$U,10,FALSE)</f>
        <v>NA</v>
      </c>
      <c r="U541" t="str">
        <f>VLOOKUP($C541,Sheet2!$C:$U,11,FALSE)</f>
        <v>NA</v>
      </c>
      <c r="V541" t="str">
        <f>VLOOKUP($C541,Sheet2!$C:$U,12,FALSE)</f>
        <v>NA</v>
      </c>
      <c r="W541" t="str">
        <f>VLOOKUP($C541,Sheet2!$C:$U,13,FALSE)</f>
        <v>NA</v>
      </c>
      <c r="X541" t="str">
        <f>VLOOKUP($C541,Sheet2!$C:$U,14,FALSE)</f>
        <v>NA</v>
      </c>
      <c r="Y541" t="str">
        <f>VLOOKUP($C541,Sheet2!$C:$U,15,FALSE)</f>
        <v>NA</v>
      </c>
      <c r="Z541" t="str">
        <f>VLOOKUP($C541,Sheet2!$C:$U,16,FALSE)</f>
        <v>NA</v>
      </c>
      <c r="AA541" t="str">
        <f>VLOOKUP($C541,Sheet2!$C:$U,17,FALSE)</f>
        <v>NA</v>
      </c>
      <c r="AB541" t="str">
        <f>VLOOKUP($C541,Sheet2!$C:$U,18,FALSE)</f>
        <v>NA</v>
      </c>
      <c r="AC541" t="s">
        <v>41</v>
      </c>
    </row>
    <row r="542" spans="1:29" x14ac:dyDescent="0.25">
      <c r="A542" t="s">
        <v>3282</v>
      </c>
      <c r="B542" t="s">
        <v>3283</v>
      </c>
      <c r="C542" t="s">
        <v>3284</v>
      </c>
      <c r="D542">
        <v>2013</v>
      </c>
      <c r="E542">
        <v>49</v>
      </c>
      <c r="F542" t="s">
        <v>3285</v>
      </c>
      <c r="G542" t="s">
        <v>126</v>
      </c>
      <c r="H542" t="s">
        <v>41</v>
      </c>
      <c r="I542" t="s">
        <v>3286</v>
      </c>
      <c r="J542" t="s">
        <v>3283</v>
      </c>
      <c r="K542" t="s">
        <v>3287</v>
      </c>
      <c r="L542">
        <v>40</v>
      </c>
      <c r="M542">
        <v>5</v>
      </c>
      <c r="N542" t="s">
        <v>34</v>
      </c>
      <c r="O542" t="s">
        <v>33</v>
      </c>
      <c r="P542" t="s">
        <v>33</v>
      </c>
      <c r="Q542" t="s">
        <v>33</v>
      </c>
      <c r="R542" t="s">
        <v>33</v>
      </c>
      <c r="S542" t="s">
        <v>33</v>
      </c>
      <c r="T542" t="s">
        <v>33</v>
      </c>
      <c r="U542" t="s">
        <v>33</v>
      </c>
      <c r="V542" t="s">
        <v>33</v>
      </c>
      <c r="W542" t="s">
        <v>33</v>
      </c>
      <c r="X542" t="s">
        <v>33</v>
      </c>
      <c r="Y542" t="s">
        <v>33</v>
      </c>
      <c r="Z542" t="s">
        <v>33</v>
      </c>
      <c r="AA542" t="s">
        <v>33</v>
      </c>
      <c r="AB542">
        <v>0</v>
      </c>
      <c r="AC542" t="s">
        <v>41</v>
      </c>
    </row>
    <row r="543" spans="1:29" x14ac:dyDescent="0.25">
      <c r="A543" t="s">
        <v>3288</v>
      </c>
      <c r="B543" t="s">
        <v>3289</v>
      </c>
      <c r="C543" t="s">
        <v>3290</v>
      </c>
      <c r="D543">
        <v>2013</v>
      </c>
      <c r="E543">
        <v>63</v>
      </c>
      <c r="F543" t="s">
        <v>3291</v>
      </c>
      <c r="G543" t="s">
        <v>126</v>
      </c>
      <c r="H543" t="s">
        <v>36</v>
      </c>
      <c r="I543" t="s">
        <v>3292</v>
      </c>
      <c r="J543" t="s">
        <v>3289</v>
      </c>
      <c r="K543" t="s">
        <v>3293</v>
      </c>
      <c r="L543">
        <v>48</v>
      </c>
      <c r="M543">
        <v>6</v>
      </c>
      <c r="N543" t="s">
        <v>3294</v>
      </c>
      <c r="O543" t="s">
        <v>33</v>
      </c>
      <c r="P543" t="s">
        <v>33</v>
      </c>
      <c r="Q543" t="s">
        <v>170</v>
      </c>
      <c r="R543" t="s">
        <v>504</v>
      </c>
      <c r="S543" t="s">
        <v>309</v>
      </c>
      <c r="T543" t="s">
        <v>420</v>
      </c>
      <c r="U543" t="s">
        <v>79</v>
      </c>
      <c r="V543" t="s">
        <v>79</v>
      </c>
      <c r="W543" t="s">
        <v>79</v>
      </c>
      <c r="X543" t="s">
        <v>79</v>
      </c>
      <c r="Y543" t="s">
        <v>3295</v>
      </c>
      <c r="Z543" t="s">
        <v>3296</v>
      </c>
      <c r="AA543" t="s">
        <v>79</v>
      </c>
      <c r="AB543">
        <v>1</v>
      </c>
      <c r="AC543" t="s">
        <v>36</v>
      </c>
    </row>
    <row r="544" spans="1:29" x14ac:dyDescent="0.25">
      <c r="A544" t="s">
        <v>3297</v>
      </c>
      <c r="B544" t="s">
        <v>3298</v>
      </c>
      <c r="C544" t="s">
        <v>3299</v>
      </c>
      <c r="D544">
        <v>2013</v>
      </c>
      <c r="E544">
        <v>116</v>
      </c>
      <c r="F544" t="s">
        <v>3300</v>
      </c>
      <c r="G544" t="s">
        <v>126</v>
      </c>
      <c r="H544" t="s">
        <v>41</v>
      </c>
      <c r="I544" t="s">
        <v>3301</v>
      </c>
      <c r="J544" t="s">
        <v>3298</v>
      </c>
      <c r="K544" t="s">
        <v>3302</v>
      </c>
      <c r="L544">
        <v>80</v>
      </c>
      <c r="M544">
        <v>10</v>
      </c>
      <c r="N544" t="s">
        <v>3303</v>
      </c>
      <c r="O544" t="s">
        <v>33</v>
      </c>
      <c r="P544" t="s">
        <v>33</v>
      </c>
      <c r="Q544" t="s">
        <v>170</v>
      </c>
      <c r="R544" t="s">
        <v>104</v>
      </c>
      <c r="S544" t="s">
        <v>309</v>
      </c>
      <c r="T544" t="s">
        <v>348</v>
      </c>
      <c r="U544" t="s">
        <v>79</v>
      </c>
      <c r="V544" t="s">
        <v>79</v>
      </c>
      <c r="W544" t="s">
        <v>79</v>
      </c>
      <c r="X544" t="s">
        <v>79</v>
      </c>
      <c r="Y544" t="s">
        <v>3304</v>
      </c>
      <c r="Z544" t="s">
        <v>1538</v>
      </c>
      <c r="AA544" t="s">
        <v>79</v>
      </c>
      <c r="AB544">
        <v>1</v>
      </c>
      <c r="AC544" t="s">
        <v>41</v>
      </c>
    </row>
    <row r="545" spans="1:29" x14ac:dyDescent="0.25">
      <c r="A545" t="s">
        <v>3305</v>
      </c>
      <c r="B545" t="s">
        <v>3306</v>
      </c>
      <c r="C545" t="s">
        <v>3307</v>
      </c>
      <c r="D545">
        <v>2013</v>
      </c>
      <c r="E545">
        <v>110</v>
      </c>
      <c r="F545" t="s">
        <v>3308</v>
      </c>
      <c r="G545" t="s">
        <v>126</v>
      </c>
      <c r="H545" t="s">
        <v>41</v>
      </c>
      <c r="I545" t="s">
        <v>3309</v>
      </c>
      <c r="J545" t="s">
        <v>3306</v>
      </c>
      <c r="K545" t="s">
        <v>3310</v>
      </c>
      <c r="L545">
        <v>80</v>
      </c>
      <c r="M545">
        <v>10</v>
      </c>
      <c r="N545" t="s">
        <v>3311</v>
      </c>
      <c r="O545" t="s">
        <v>33</v>
      </c>
      <c r="P545" t="s">
        <v>33</v>
      </c>
      <c r="Q545" t="s">
        <v>170</v>
      </c>
      <c r="R545" t="s">
        <v>504</v>
      </c>
      <c r="S545" t="s">
        <v>438</v>
      </c>
      <c r="T545" t="s">
        <v>106</v>
      </c>
      <c r="U545" t="s">
        <v>79</v>
      </c>
      <c r="V545" t="s">
        <v>79</v>
      </c>
      <c r="W545" t="s">
        <v>79</v>
      </c>
      <c r="X545" t="s">
        <v>79</v>
      </c>
      <c r="Y545" t="s">
        <v>3312</v>
      </c>
      <c r="Z545" t="s">
        <v>3313</v>
      </c>
      <c r="AA545" t="s">
        <v>79</v>
      </c>
      <c r="AB545">
        <v>1</v>
      </c>
      <c r="AC545" t="s">
        <v>36</v>
      </c>
    </row>
    <row r="546" spans="1:29" x14ac:dyDescent="0.25">
      <c r="A546" t="s">
        <v>3314</v>
      </c>
      <c r="B546" t="s">
        <v>3315</v>
      </c>
      <c r="C546" t="s">
        <v>3316</v>
      </c>
      <c r="D546">
        <v>2013</v>
      </c>
      <c r="E546">
        <v>88</v>
      </c>
      <c r="F546" t="s">
        <v>3317</v>
      </c>
      <c r="G546" t="s">
        <v>126</v>
      </c>
      <c r="H546" t="s">
        <v>36</v>
      </c>
      <c r="I546" t="s">
        <v>3318</v>
      </c>
      <c r="J546" t="s">
        <v>3315</v>
      </c>
      <c r="K546" t="s">
        <v>3319</v>
      </c>
      <c r="L546">
        <v>68</v>
      </c>
      <c r="M546">
        <v>8.5</v>
      </c>
      <c r="N546" t="s">
        <v>3320</v>
      </c>
      <c r="O546" t="s">
        <v>33</v>
      </c>
      <c r="P546" t="s">
        <v>33</v>
      </c>
      <c r="Q546" t="s">
        <v>170</v>
      </c>
      <c r="R546" t="s">
        <v>1823</v>
      </c>
      <c r="S546" t="s">
        <v>438</v>
      </c>
      <c r="T546" t="s">
        <v>106</v>
      </c>
      <c r="U546" t="s">
        <v>79</v>
      </c>
      <c r="V546" t="s">
        <v>79</v>
      </c>
      <c r="W546" t="s">
        <v>79</v>
      </c>
      <c r="X546" t="s">
        <v>79</v>
      </c>
      <c r="Y546">
        <v>2008</v>
      </c>
      <c r="Z546" t="s">
        <v>172</v>
      </c>
      <c r="AA546" t="s">
        <v>33</v>
      </c>
      <c r="AB546">
        <v>1</v>
      </c>
      <c r="AC546" t="s">
        <v>36</v>
      </c>
    </row>
    <row r="547" spans="1:29" x14ac:dyDescent="0.25">
      <c r="A547" t="s">
        <v>3321</v>
      </c>
      <c r="B547" t="s">
        <v>3322</v>
      </c>
      <c r="C547" t="s">
        <v>3323</v>
      </c>
      <c r="D547">
        <v>2013</v>
      </c>
      <c r="E547">
        <v>53</v>
      </c>
      <c r="F547" t="s">
        <v>3324</v>
      </c>
      <c r="G547" t="s">
        <v>126</v>
      </c>
      <c r="H547" t="s">
        <v>36</v>
      </c>
      <c r="I547" t="s">
        <v>3325</v>
      </c>
      <c r="J547" t="s">
        <v>3322</v>
      </c>
      <c r="K547" t="s">
        <v>3326</v>
      </c>
      <c r="L547">
        <v>39</v>
      </c>
      <c r="M547">
        <v>4.875</v>
      </c>
      <c r="N547" t="s">
        <v>3327</v>
      </c>
      <c r="O547" t="s">
        <v>33</v>
      </c>
      <c r="P547" t="s">
        <v>33</v>
      </c>
      <c r="Q547" t="s">
        <v>170</v>
      </c>
      <c r="R547" t="s">
        <v>489</v>
      </c>
      <c r="S547" t="s">
        <v>438</v>
      </c>
      <c r="T547" t="s">
        <v>106</v>
      </c>
      <c r="U547" t="s">
        <v>79</v>
      </c>
      <c r="V547" t="s">
        <v>79</v>
      </c>
      <c r="W547" t="s">
        <v>79</v>
      </c>
      <c r="X547" t="s">
        <v>79</v>
      </c>
      <c r="Y547">
        <v>2010</v>
      </c>
      <c r="Z547" t="s">
        <v>3328</v>
      </c>
      <c r="AA547" t="s">
        <v>33</v>
      </c>
      <c r="AB547">
        <v>1</v>
      </c>
      <c r="AC547" t="s">
        <v>41</v>
      </c>
    </row>
    <row r="548" spans="1:29" x14ac:dyDescent="0.25">
      <c r="A548" t="s">
        <v>3329</v>
      </c>
      <c r="B548" t="s">
        <v>3330</v>
      </c>
      <c r="C548" t="s">
        <v>3331</v>
      </c>
      <c r="D548">
        <v>2013</v>
      </c>
      <c r="E548">
        <v>136</v>
      </c>
      <c r="F548" t="s">
        <v>3332</v>
      </c>
      <c r="G548" t="s">
        <v>126</v>
      </c>
      <c r="H548" t="s">
        <v>41</v>
      </c>
      <c r="I548" t="s">
        <v>3333</v>
      </c>
      <c r="J548" t="s">
        <v>3330</v>
      </c>
      <c r="K548" t="s">
        <v>3334</v>
      </c>
      <c r="L548">
        <v>102</v>
      </c>
      <c r="M548">
        <v>12.75</v>
      </c>
      <c r="N548" t="s">
        <v>34</v>
      </c>
      <c r="O548" t="s">
        <v>33</v>
      </c>
      <c r="P548" t="s">
        <v>33</v>
      </c>
      <c r="Q548" t="s">
        <v>79</v>
      </c>
      <c r="R548" t="s">
        <v>79</v>
      </c>
      <c r="S548" t="s">
        <v>79</v>
      </c>
      <c r="T548" t="s">
        <v>79</v>
      </c>
      <c r="U548" t="s">
        <v>79</v>
      </c>
      <c r="V548" t="s">
        <v>79</v>
      </c>
      <c r="W548" t="s">
        <v>79</v>
      </c>
      <c r="X548" t="s">
        <v>79</v>
      </c>
      <c r="Y548" t="s">
        <v>79</v>
      </c>
      <c r="Z548" t="s">
        <v>33</v>
      </c>
      <c r="AA548" t="s">
        <v>81</v>
      </c>
      <c r="AB548">
        <v>1</v>
      </c>
      <c r="AC548" t="s">
        <v>41</v>
      </c>
    </row>
    <row r="549" spans="1:29" x14ac:dyDescent="0.25">
      <c r="A549" t="s">
        <v>3336</v>
      </c>
      <c r="B549" t="s">
        <v>3337</v>
      </c>
      <c r="C549" t="s">
        <v>3338</v>
      </c>
      <c r="D549">
        <v>2013</v>
      </c>
      <c r="E549">
        <v>67</v>
      </c>
      <c r="F549" t="s">
        <v>3339</v>
      </c>
      <c r="G549" t="s">
        <v>126</v>
      </c>
      <c r="H549" t="s">
        <v>36</v>
      </c>
      <c r="I549" t="s">
        <v>3340</v>
      </c>
      <c r="J549" t="s">
        <v>3337</v>
      </c>
      <c r="K549" t="s">
        <v>3341</v>
      </c>
      <c r="L549">
        <v>53</v>
      </c>
      <c r="M549">
        <v>6.625</v>
      </c>
      <c r="N549" t="s">
        <v>34</v>
      </c>
      <c r="O549" t="s">
        <v>33</v>
      </c>
      <c r="P549" t="s">
        <v>33</v>
      </c>
      <c r="Q549" t="s">
        <v>33</v>
      </c>
      <c r="R549" t="s">
        <v>33</v>
      </c>
      <c r="S549" t="s">
        <v>33</v>
      </c>
      <c r="T549" t="s">
        <v>33</v>
      </c>
      <c r="U549" t="s">
        <v>33</v>
      </c>
      <c r="V549" t="s">
        <v>33</v>
      </c>
      <c r="W549" t="s">
        <v>33</v>
      </c>
      <c r="X549" t="s">
        <v>33</v>
      </c>
      <c r="Y549" t="s">
        <v>33</v>
      </c>
      <c r="Z549" t="s">
        <v>33</v>
      </c>
      <c r="AA549" t="s">
        <v>33</v>
      </c>
      <c r="AB549">
        <v>1</v>
      </c>
      <c r="AC549" t="s">
        <v>41</v>
      </c>
    </row>
    <row r="550" spans="1:29" x14ac:dyDescent="0.25">
      <c r="A550" t="s">
        <v>3342</v>
      </c>
      <c r="B550" t="s">
        <v>3343</v>
      </c>
      <c r="C550" t="s">
        <v>3344</v>
      </c>
      <c r="D550">
        <v>2012</v>
      </c>
      <c r="E550">
        <v>85</v>
      </c>
      <c r="F550" t="s">
        <v>3345</v>
      </c>
      <c r="G550" t="s">
        <v>126</v>
      </c>
      <c r="H550" t="s">
        <v>36</v>
      </c>
      <c r="I550" t="s">
        <v>3346</v>
      </c>
      <c r="J550" t="s">
        <v>3343</v>
      </c>
      <c r="K550" t="s">
        <v>3347</v>
      </c>
      <c r="L550">
        <v>67</v>
      </c>
      <c r="M550">
        <v>7.4444444440000002</v>
      </c>
      <c r="N550" t="s">
        <v>34</v>
      </c>
      <c r="O550" t="s">
        <v>33</v>
      </c>
      <c r="P550" t="s">
        <v>33</v>
      </c>
      <c r="Q550" t="s">
        <v>33</v>
      </c>
      <c r="R550" t="s">
        <v>33</v>
      </c>
      <c r="S550" t="s">
        <v>33</v>
      </c>
      <c r="T550" t="s">
        <v>33</v>
      </c>
      <c r="U550" t="s">
        <v>33</v>
      </c>
      <c r="V550" t="s">
        <v>33</v>
      </c>
      <c r="W550" t="s">
        <v>33</v>
      </c>
      <c r="X550" t="s">
        <v>33</v>
      </c>
      <c r="Y550" t="s">
        <v>33</v>
      </c>
      <c r="Z550" t="s">
        <v>33</v>
      </c>
      <c r="AA550" t="s">
        <v>33</v>
      </c>
      <c r="AB550">
        <v>0</v>
      </c>
      <c r="AC550" t="s">
        <v>36</v>
      </c>
    </row>
    <row r="551" spans="1:29" x14ac:dyDescent="0.25">
      <c r="A551" t="s">
        <v>3348</v>
      </c>
      <c r="B551" t="s">
        <v>3349</v>
      </c>
      <c r="C551" t="s">
        <v>3350</v>
      </c>
      <c r="D551">
        <v>2012</v>
      </c>
      <c r="E551">
        <v>49</v>
      </c>
      <c r="F551" t="s">
        <v>3351</v>
      </c>
      <c r="G551" t="s">
        <v>126</v>
      </c>
      <c r="H551" t="s">
        <v>36</v>
      </c>
      <c r="I551" t="s">
        <v>3352</v>
      </c>
      <c r="J551" t="s">
        <v>3349</v>
      </c>
      <c r="K551" t="s">
        <v>3353</v>
      </c>
      <c r="L551">
        <v>39</v>
      </c>
      <c r="M551">
        <v>4.3333333329999997</v>
      </c>
      <c r="N551" t="s">
        <v>3354</v>
      </c>
      <c r="O551" t="s">
        <v>33</v>
      </c>
      <c r="P551" t="s">
        <v>33</v>
      </c>
      <c r="Q551" t="s">
        <v>170</v>
      </c>
      <c r="R551" t="s">
        <v>104</v>
      </c>
      <c r="S551" t="s">
        <v>270</v>
      </c>
      <c r="T551" t="s">
        <v>106</v>
      </c>
      <c r="U551" t="s">
        <v>79</v>
      </c>
      <c r="V551" t="s">
        <v>81</v>
      </c>
      <c r="W551" t="s">
        <v>79</v>
      </c>
      <c r="X551" t="s">
        <v>79</v>
      </c>
      <c r="Y551" t="s">
        <v>1353</v>
      </c>
      <c r="Z551" t="s">
        <v>440</v>
      </c>
      <c r="AA551" t="s">
        <v>79</v>
      </c>
      <c r="AB551">
        <v>1</v>
      </c>
      <c r="AC551" t="s">
        <v>36</v>
      </c>
    </row>
    <row r="552" spans="1:29" x14ac:dyDescent="0.25">
      <c r="A552" t="s">
        <v>3355</v>
      </c>
      <c r="B552" t="s">
        <v>3356</v>
      </c>
      <c r="C552" t="s">
        <v>3357</v>
      </c>
      <c r="D552">
        <v>2012</v>
      </c>
      <c r="E552">
        <v>55</v>
      </c>
      <c r="F552" t="s">
        <v>3358</v>
      </c>
      <c r="G552" t="s">
        <v>126</v>
      </c>
      <c r="H552" t="s">
        <v>41</v>
      </c>
      <c r="I552" t="s">
        <v>3359</v>
      </c>
      <c r="J552" t="s">
        <v>3356</v>
      </c>
      <c r="K552" t="s">
        <v>3360</v>
      </c>
      <c r="L552">
        <v>52</v>
      </c>
      <c r="M552">
        <v>5.7777777779999999</v>
      </c>
      <c r="N552" t="s">
        <v>3361</v>
      </c>
      <c r="O552" t="s">
        <v>33</v>
      </c>
      <c r="P552" t="s">
        <v>33</v>
      </c>
      <c r="Q552" t="s">
        <v>170</v>
      </c>
      <c r="R552" t="s">
        <v>104</v>
      </c>
      <c r="S552" t="s">
        <v>270</v>
      </c>
      <c r="T552" t="s">
        <v>106</v>
      </c>
      <c r="U552" t="s">
        <v>79</v>
      </c>
      <c r="V552" t="s">
        <v>81</v>
      </c>
      <c r="W552" t="s">
        <v>79</v>
      </c>
      <c r="X552" t="s">
        <v>3362</v>
      </c>
      <c r="Y552" t="s">
        <v>3363</v>
      </c>
      <c r="Z552" t="s">
        <v>3364</v>
      </c>
      <c r="AA552" t="s">
        <v>79</v>
      </c>
      <c r="AB552">
        <v>1</v>
      </c>
      <c r="AC552" t="s">
        <v>41</v>
      </c>
    </row>
    <row r="553" spans="1:29" x14ac:dyDescent="0.25">
      <c r="A553" t="s">
        <v>3365</v>
      </c>
      <c r="B553" t="s">
        <v>3366</v>
      </c>
      <c r="C553" t="s">
        <v>3367</v>
      </c>
      <c r="D553">
        <v>2012</v>
      </c>
      <c r="E553">
        <v>49</v>
      </c>
      <c r="F553" t="s">
        <v>3368</v>
      </c>
      <c r="G553" t="s">
        <v>126</v>
      </c>
      <c r="H553" t="s">
        <v>41</v>
      </c>
      <c r="I553" t="s">
        <v>3369</v>
      </c>
      <c r="J553" t="s">
        <v>3366</v>
      </c>
      <c r="K553" t="s">
        <v>3370</v>
      </c>
      <c r="L553">
        <v>39</v>
      </c>
      <c r="M553">
        <v>4.3333333329999997</v>
      </c>
      <c r="N553" t="s">
        <v>34</v>
      </c>
      <c r="O553" t="s">
        <v>33</v>
      </c>
      <c r="P553" t="s">
        <v>33</v>
      </c>
      <c r="Q553" t="s">
        <v>33</v>
      </c>
      <c r="R553" t="s">
        <v>33</v>
      </c>
      <c r="S553" t="s">
        <v>33</v>
      </c>
      <c r="T553" t="s">
        <v>33</v>
      </c>
      <c r="U553" t="s">
        <v>33</v>
      </c>
      <c r="V553" t="s">
        <v>33</v>
      </c>
      <c r="W553" t="s">
        <v>33</v>
      </c>
      <c r="X553" t="s">
        <v>33</v>
      </c>
      <c r="Y553" t="s">
        <v>33</v>
      </c>
      <c r="Z553" t="s">
        <v>33</v>
      </c>
      <c r="AA553" t="s">
        <v>33</v>
      </c>
      <c r="AB553">
        <v>0</v>
      </c>
      <c r="AC553" t="s">
        <v>36</v>
      </c>
    </row>
    <row r="554" spans="1:29" x14ac:dyDescent="0.25">
      <c r="A554" t="s">
        <v>3371</v>
      </c>
      <c r="B554" t="s">
        <v>3372</v>
      </c>
      <c r="C554" t="s">
        <v>3373</v>
      </c>
      <c r="D554">
        <v>2012</v>
      </c>
      <c r="E554">
        <v>44</v>
      </c>
      <c r="F554" t="s">
        <v>3374</v>
      </c>
      <c r="G554" t="s">
        <v>33</v>
      </c>
      <c r="H554" t="s">
        <v>33</v>
      </c>
      <c r="I554" t="s">
        <v>33</v>
      </c>
      <c r="J554" t="s">
        <v>33</v>
      </c>
      <c r="K554" t="s">
        <v>33</v>
      </c>
      <c r="L554" t="s">
        <v>33</v>
      </c>
      <c r="M554" t="s">
        <v>33</v>
      </c>
      <c r="N554" t="str">
        <f>VLOOKUP($C554,Sheet2!$C:$U,4,FALSE)</f>
        <v>elderly vulnerability to hurricane hazards</v>
      </c>
      <c r="O554" t="str">
        <f>VLOOKUP($C554,Sheet2!$C:$U,5,FALSE)</f>
        <v>The paper concludes that the elderly are not equally vulnerable: there are many different types of elderly living in many different locations, and their vulnerability varies by type and over space.</v>
      </c>
      <c r="P554" t="str">
        <f>VLOOKUP($C554,Sheet2!$C:$U,6,FALSE)</f>
        <v>NA</v>
      </c>
      <c r="Q554" t="str">
        <f>VLOOKUP($C554,Sheet2!$C:$U,7,FALSE)</f>
        <v>extreme weather events</v>
      </c>
      <c r="R554" t="str">
        <f>VLOOKUP($C554,Sheet2!$C:$U,8,FALSE)</f>
        <v>hurricanes</v>
      </c>
      <c r="S554" t="str">
        <f>VLOOKUP($C554,Sheet2!$C:$U,9,FALSE)</f>
        <v>VESA</v>
      </c>
      <c r="T554" t="str">
        <f>VLOOKUP($C554,Sheet2!$C:$U,10,FALSE)</f>
        <v>Multiple</v>
      </c>
      <c r="U554" t="str">
        <f>VLOOKUP($C554,Sheet2!$C:$U,11,FALSE)</f>
        <v>No</v>
      </c>
      <c r="V554" t="str">
        <f>VLOOKUP($C554,Sheet2!$C:$U,12,FALSE)</f>
        <v>Yes</v>
      </c>
      <c r="W554" t="str">
        <f>VLOOKUP($C554,Sheet2!$C:$U,13,FALSE)</f>
        <v>No</v>
      </c>
      <c r="X554" t="str">
        <f>VLOOKUP($C554,Sheet2!$C:$U,14,FALSE)</f>
        <v>No</v>
      </c>
      <c r="Y554" t="str">
        <f>VLOOKUP($C554,Sheet2!$C:$U,15,FALSE)</f>
        <v>No</v>
      </c>
      <c r="Z554" t="str">
        <f>VLOOKUP($C554,Sheet2!$C:$U,16,FALSE)</f>
        <v>Florida</v>
      </c>
      <c r="AA554" t="str">
        <f>VLOOKUP($C554,Sheet2!$C:$U,17,FALSE)</f>
        <v>NA</v>
      </c>
      <c r="AB554" t="str">
        <f>VLOOKUP($C554,Sheet2!$C:$U,18,FALSE)</f>
        <v>NA</v>
      </c>
      <c r="AC554" t="s">
        <v>41</v>
      </c>
    </row>
    <row r="555" spans="1:29" x14ac:dyDescent="0.25">
      <c r="A555" t="s">
        <v>3375</v>
      </c>
      <c r="B555" t="s">
        <v>3376</v>
      </c>
      <c r="C555" t="s">
        <v>3377</v>
      </c>
      <c r="D555">
        <v>2012</v>
      </c>
      <c r="E555">
        <v>114</v>
      </c>
      <c r="F555" t="s">
        <v>3378</v>
      </c>
      <c r="G555" t="s">
        <v>126</v>
      </c>
      <c r="H555" t="s">
        <v>36</v>
      </c>
      <c r="I555" t="s">
        <v>3379</v>
      </c>
      <c r="J555" t="s">
        <v>3376</v>
      </c>
      <c r="K555" t="s">
        <v>3380</v>
      </c>
      <c r="L555">
        <v>88</v>
      </c>
      <c r="M555">
        <v>9.7777777780000008</v>
      </c>
      <c r="N555" t="s">
        <v>34</v>
      </c>
      <c r="O555" t="s">
        <v>33</v>
      </c>
      <c r="P555" t="s">
        <v>33</v>
      </c>
      <c r="Q555" t="s">
        <v>33</v>
      </c>
      <c r="R555" t="s">
        <v>33</v>
      </c>
      <c r="S555" t="s">
        <v>33</v>
      </c>
      <c r="T555" t="s">
        <v>33</v>
      </c>
      <c r="U555" t="s">
        <v>33</v>
      </c>
      <c r="V555" t="s">
        <v>33</v>
      </c>
      <c r="W555" t="s">
        <v>33</v>
      </c>
      <c r="X555" t="s">
        <v>33</v>
      </c>
      <c r="Y555" t="s">
        <v>33</v>
      </c>
      <c r="Z555" t="s">
        <v>33</v>
      </c>
      <c r="AA555" t="s">
        <v>33</v>
      </c>
      <c r="AB555">
        <v>0</v>
      </c>
      <c r="AC555" t="s">
        <v>41</v>
      </c>
    </row>
    <row r="556" spans="1:29" x14ac:dyDescent="0.25">
      <c r="A556" t="s">
        <v>3381</v>
      </c>
      <c r="B556" t="s">
        <v>3382</v>
      </c>
      <c r="C556" t="s">
        <v>3383</v>
      </c>
      <c r="D556">
        <v>2012</v>
      </c>
      <c r="E556">
        <v>118</v>
      </c>
      <c r="F556" t="s">
        <v>3384</v>
      </c>
      <c r="G556" t="s">
        <v>126</v>
      </c>
      <c r="H556" t="s">
        <v>36</v>
      </c>
      <c r="I556" t="s">
        <v>3385</v>
      </c>
      <c r="J556" t="s">
        <v>3382</v>
      </c>
      <c r="K556" t="s">
        <v>3386</v>
      </c>
      <c r="L556">
        <v>92</v>
      </c>
      <c r="M556">
        <v>10.222222220000001</v>
      </c>
      <c r="N556" t="s">
        <v>34</v>
      </c>
      <c r="O556" t="s">
        <v>33</v>
      </c>
      <c r="P556" t="s">
        <v>33</v>
      </c>
      <c r="Q556" t="s">
        <v>33</v>
      </c>
      <c r="R556" t="s">
        <v>33</v>
      </c>
      <c r="S556" t="s">
        <v>33</v>
      </c>
      <c r="T556" t="s">
        <v>33</v>
      </c>
      <c r="U556" t="s">
        <v>33</v>
      </c>
      <c r="V556" t="s">
        <v>33</v>
      </c>
      <c r="W556" t="s">
        <v>33</v>
      </c>
      <c r="X556" t="s">
        <v>33</v>
      </c>
      <c r="Y556" t="s">
        <v>33</v>
      </c>
      <c r="Z556" t="s">
        <v>33</v>
      </c>
      <c r="AA556" t="s">
        <v>33</v>
      </c>
      <c r="AB556">
        <v>0</v>
      </c>
      <c r="AC556" t="s">
        <v>41</v>
      </c>
    </row>
    <row r="557" spans="1:29" x14ac:dyDescent="0.25">
      <c r="A557" t="s">
        <v>3387</v>
      </c>
      <c r="B557" t="s">
        <v>3388</v>
      </c>
      <c r="C557" t="s">
        <v>3389</v>
      </c>
      <c r="D557">
        <v>2012</v>
      </c>
      <c r="E557">
        <v>121</v>
      </c>
      <c r="F557" t="s">
        <v>3390</v>
      </c>
      <c r="G557" t="s">
        <v>126</v>
      </c>
      <c r="H557" t="s">
        <v>36</v>
      </c>
      <c r="I557" t="s">
        <v>3391</v>
      </c>
      <c r="J557" t="s">
        <v>3388</v>
      </c>
      <c r="K557" t="s">
        <v>3392</v>
      </c>
      <c r="L557">
        <v>101</v>
      </c>
      <c r="M557">
        <v>11.222222220000001</v>
      </c>
      <c r="N557" t="s">
        <v>3393</v>
      </c>
      <c r="O557" t="s">
        <v>33</v>
      </c>
      <c r="P557" t="s">
        <v>33</v>
      </c>
      <c r="Q557" t="s">
        <v>170</v>
      </c>
      <c r="R557" t="s">
        <v>33</v>
      </c>
      <c r="S557" t="s">
        <v>79</v>
      </c>
      <c r="T557" t="s">
        <v>79</v>
      </c>
      <c r="U557" t="s">
        <v>79</v>
      </c>
      <c r="V557" t="s">
        <v>79</v>
      </c>
      <c r="W557" t="s">
        <v>79</v>
      </c>
      <c r="X557" t="s">
        <v>79</v>
      </c>
      <c r="Y557" t="s">
        <v>79</v>
      </c>
      <c r="Z557" t="s">
        <v>33</v>
      </c>
      <c r="AA557" t="s">
        <v>81</v>
      </c>
      <c r="AB557">
        <v>1</v>
      </c>
      <c r="AC557" t="s">
        <v>41</v>
      </c>
    </row>
    <row r="558" spans="1:29" x14ac:dyDescent="0.25">
      <c r="A558" t="s">
        <v>3394</v>
      </c>
      <c r="B558" t="s">
        <v>3395</v>
      </c>
      <c r="C558" t="s">
        <v>3396</v>
      </c>
      <c r="D558">
        <v>2012</v>
      </c>
      <c r="E558">
        <v>135</v>
      </c>
      <c r="F558" t="s">
        <v>3397</v>
      </c>
      <c r="G558" t="s">
        <v>126</v>
      </c>
      <c r="H558" t="s">
        <v>36</v>
      </c>
      <c r="I558" t="s">
        <v>3398</v>
      </c>
      <c r="J558" t="s">
        <v>3395</v>
      </c>
      <c r="K558" t="s">
        <v>3399</v>
      </c>
      <c r="L558">
        <v>102</v>
      </c>
      <c r="M558">
        <v>11.33333333</v>
      </c>
      <c r="N558" t="s">
        <v>3400</v>
      </c>
      <c r="O558" t="s">
        <v>33</v>
      </c>
      <c r="P558" t="s">
        <v>33</v>
      </c>
      <c r="Q558" t="s">
        <v>170</v>
      </c>
      <c r="R558" t="s">
        <v>3401</v>
      </c>
      <c r="S558" t="s">
        <v>438</v>
      </c>
      <c r="T558" t="s">
        <v>3402</v>
      </c>
      <c r="U558" t="s">
        <v>79</v>
      </c>
      <c r="V558" t="s">
        <v>79</v>
      </c>
      <c r="W558" t="s">
        <v>79</v>
      </c>
      <c r="X558" t="s">
        <v>79</v>
      </c>
      <c r="Y558" t="s">
        <v>3403</v>
      </c>
      <c r="Z558" t="s">
        <v>440</v>
      </c>
      <c r="AA558" t="s">
        <v>79</v>
      </c>
      <c r="AB558">
        <v>1</v>
      </c>
      <c r="AC558" t="s">
        <v>41</v>
      </c>
    </row>
    <row r="559" spans="1:29" x14ac:dyDescent="0.25">
      <c r="A559" t="s">
        <v>3404</v>
      </c>
      <c r="B559" t="s">
        <v>3405</v>
      </c>
      <c r="C559" t="s">
        <v>3406</v>
      </c>
      <c r="D559">
        <v>2012</v>
      </c>
      <c r="E559">
        <v>58</v>
      </c>
      <c r="F559" t="s">
        <v>3407</v>
      </c>
      <c r="G559" t="s">
        <v>126</v>
      </c>
      <c r="H559" t="s">
        <v>41</v>
      </c>
      <c r="I559" t="s">
        <v>3408</v>
      </c>
      <c r="J559" t="s">
        <v>3405</v>
      </c>
      <c r="K559" t="s">
        <v>3409</v>
      </c>
      <c r="L559">
        <v>49</v>
      </c>
      <c r="M559">
        <v>5.4444444440000002</v>
      </c>
      <c r="N559" t="s">
        <v>34</v>
      </c>
      <c r="O559" t="s">
        <v>33</v>
      </c>
      <c r="P559" t="s">
        <v>33</v>
      </c>
      <c r="Q559" t="s">
        <v>33</v>
      </c>
      <c r="R559" t="s">
        <v>33</v>
      </c>
      <c r="S559" t="s">
        <v>33</v>
      </c>
      <c r="T559" t="s">
        <v>33</v>
      </c>
      <c r="U559" t="s">
        <v>33</v>
      </c>
      <c r="V559" t="s">
        <v>33</v>
      </c>
      <c r="W559" t="s">
        <v>33</v>
      </c>
      <c r="X559" t="s">
        <v>33</v>
      </c>
      <c r="Y559" t="s">
        <v>33</v>
      </c>
      <c r="Z559" t="s">
        <v>33</v>
      </c>
      <c r="AA559" t="s">
        <v>33</v>
      </c>
      <c r="AB559">
        <v>0</v>
      </c>
      <c r="AC559" t="s">
        <v>36</v>
      </c>
    </row>
    <row r="560" spans="1:29" x14ac:dyDescent="0.25">
      <c r="A560" t="s">
        <v>3410</v>
      </c>
      <c r="B560" t="s">
        <v>3411</v>
      </c>
      <c r="C560" t="s">
        <v>3412</v>
      </c>
      <c r="D560">
        <v>2012</v>
      </c>
      <c r="E560">
        <v>62</v>
      </c>
      <c r="F560" t="s">
        <v>3413</v>
      </c>
      <c r="G560" t="s">
        <v>126</v>
      </c>
      <c r="H560" t="s">
        <v>36</v>
      </c>
      <c r="I560" t="s">
        <v>3414</v>
      </c>
      <c r="J560" t="s">
        <v>3411</v>
      </c>
      <c r="K560" t="s">
        <v>3415</v>
      </c>
      <c r="L560">
        <v>55</v>
      </c>
      <c r="M560">
        <v>6.1111111109999996</v>
      </c>
      <c r="N560" t="s">
        <v>3416</v>
      </c>
      <c r="O560" t="s">
        <v>33</v>
      </c>
      <c r="P560" t="s">
        <v>33</v>
      </c>
      <c r="Q560" t="s">
        <v>170</v>
      </c>
      <c r="R560" t="s">
        <v>104</v>
      </c>
      <c r="S560" t="s">
        <v>270</v>
      </c>
      <c r="T560" t="s">
        <v>106</v>
      </c>
      <c r="U560" t="s">
        <v>79</v>
      </c>
      <c r="V560" t="s">
        <v>81</v>
      </c>
      <c r="W560" t="s">
        <v>79</v>
      </c>
      <c r="X560" t="s">
        <v>79</v>
      </c>
      <c r="Y560" t="s">
        <v>3417</v>
      </c>
      <c r="Z560" t="s">
        <v>440</v>
      </c>
      <c r="AA560" t="s">
        <v>79</v>
      </c>
      <c r="AB560">
        <v>1</v>
      </c>
      <c r="AC560" t="s">
        <v>36</v>
      </c>
    </row>
    <row r="561" spans="1:29" x14ac:dyDescent="0.25">
      <c r="A561" t="s">
        <v>3418</v>
      </c>
      <c r="B561" t="s">
        <v>3419</v>
      </c>
      <c r="C561" t="s">
        <v>3420</v>
      </c>
      <c r="D561">
        <v>2012</v>
      </c>
      <c r="E561">
        <v>212</v>
      </c>
      <c r="F561" t="s">
        <v>3421</v>
      </c>
      <c r="G561" t="s">
        <v>126</v>
      </c>
      <c r="H561" t="s">
        <v>36</v>
      </c>
      <c r="I561" t="s">
        <v>3422</v>
      </c>
      <c r="J561" t="s">
        <v>3419</v>
      </c>
      <c r="K561" t="s">
        <v>3423</v>
      </c>
      <c r="L561">
        <v>152</v>
      </c>
      <c r="M561">
        <v>16.88888889</v>
      </c>
      <c r="N561" t="s">
        <v>3424</v>
      </c>
      <c r="O561" t="s">
        <v>33</v>
      </c>
      <c r="P561" t="s">
        <v>33</v>
      </c>
      <c r="Q561" t="s">
        <v>170</v>
      </c>
      <c r="R561" t="s">
        <v>2226</v>
      </c>
      <c r="S561" t="s">
        <v>309</v>
      </c>
      <c r="T561" t="s">
        <v>106</v>
      </c>
      <c r="U561" t="s">
        <v>79</v>
      </c>
      <c r="V561" t="s">
        <v>79</v>
      </c>
      <c r="W561" t="s">
        <v>79</v>
      </c>
      <c r="X561" t="s">
        <v>79</v>
      </c>
      <c r="Y561">
        <v>2013</v>
      </c>
      <c r="Z561" t="s">
        <v>2817</v>
      </c>
      <c r="AA561" t="s">
        <v>33</v>
      </c>
      <c r="AB561">
        <v>1</v>
      </c>
      <c r="AC561" t="s">
        <v>36</v>
      </c>
    </row>
    <row r="562" spans="1:29" x14ac:dyDescent="0.25">
      <c r="A562" t="s">
        <v>3425</v>
      </c>
      <c r="B562" t="s">
        <v>3426</v>
      </c>
      <c r="C562" t="s">
        <v>3427</v>
      </c>
      <c r="D562">
        <v>2012</v>
      </c>
      <c r="E562">
        <v>99</v>
      </c>
      <c r="F562" t="s">
        <v>3428</v>
      </c>
      <c r="G562" t="s">
        <v>126</v>
      </c>
      <c r="H562" t="s">
        <v>36</v>
      </c>
      <c r="I562" t="s">
        <v>3429</v>
      </c>
      <c r="J562" t="s">
        <v>3426</v>
      </c>
      <c r="K562" t="s">
        <v>3430</v>
      </c>
      <c r="L562">
        <v>74</v>
      </c>
      <c r="M562">
        <v>8.2222222219999992</v>
      </c>
      <c r="N562" t="s">
        <v>3431</v>
      </c>
      <c r="O562" t="s">
        <v>33</v>
      </c>
      <c r="P562" t="s">
        <v>33</v>
      </c>
      <c r="Q562" t="s">
        <v>170</v>
      </c>
      <c r="R562" t="s">
        <v>2226</v>
      </c>
      <c r="S562" t="s">
        <v>1853</v>
      </c>
      <c r="T562" t="s">
        <v>79</v>
      </c>
      <c r="U562" t="s">
        <v>79</v>
      </c>
      <c r="V562" t="s">
        <v>81</v>
      </c>
      <c r="W562" t="s">
        <v>79</v>
      </c>
      <c r="X562" t="s">
        <v>79</v>
      </c>
      <c r="Y562">
        <v>2009</v>
      </c>
      <c r="Z562" t="s">
        <v>440</v>
      </c>
      <c r="AA562" t="s">
        <v>33</v>
      </c>
      <c r="AB562">
        <v>1</v>
      </c>
      <c r="AC562" t="s">
        <v>41</v>
      </c>
    </row>
    <row r="563" spans="1:29" x14ac:dyDescent="0.25">
      <c r="A563" t="s">
        <v>3432</v>
      </c>
      <c r="B563" t="s">
        <v>3433</v>
      </c>
      <c r="C563" t="s">
        <v>3434</v>
      </c>
      <c r="D563">
        <v>2011</v>
      </c>
      <c r="E563">
        <v>61</v>
      </c>
      <c r="F563" t="s">
        <v>3435</v>
      </c>
      <c r="G563" t="s">
        <v>126</v>
      </c>
      <c r="H563" t="s">
        <v>36</v>
      </c>
      <c r="I563" t="s">
        <v>3436</v>
      </c>
      <c r="J563" t="s">
        <v>3433</v>
      </c>
      <c r="K563" t="s">
        <v>3437</v>
      </c>
      <c r="L563">
        <v>46</v>
      </c>
      <c r="M563">
        <v>4.5999999999999996</v>
      </c>
      <c r="N563" t="s">
        <v>3438</v>
      </c>
      <c r="O563" t="s">
        <v>33</v>
      </c>
      <c r="P563" t="s">
        <v>33</v>
      </c>
      <c r="Q563" t="s">
        <v>3748</v>
      </c>
      <c r="R563" t="s">
        <v>33</v>
      </c>
      <c r="S563" t="s">
        <v>79</v>
      </c>
      <c r="T563" t="s">
        <v>79</v>
      </c>
      <c r="U563" t="s">
        <v>79</v>
      </c>
      <c r="V563" t="s">
        <v>81</v>
      </c>
      <c r="W563" t="s">
        <v>81</v>
      </c>
      <c r="X563" t="s">
        <v>79</v>
      </c>
      <c r="Y563" t="s">
        <v>3439</v>
      </c>
      <c r="Z563" t="s">
        <v>191</v>
      </c>
      <c r="AA563" t="s">
        <v>79</v>
      </c>
      <c r="AB563">
        <v>1</v>
      </c>
      <c r="AC563" t="s">
        <v>41</v>
      </c>
    </row>
    <row r="564" spans="1:29" x14ac:dyDescent="0.25">
      <c r="A564" t="s">
        <v>3440</v>
      </c>
      <c r="B564" t="s">
        <v>3441</v>
      </c>
      <c r="C564" t="s">
        <v>3442</v>
      </c>
      <c r="D564">
        <v>2011</v>
      </c>
      <c r="E564">
        <v>75</v>
      </c>
      <c r="F564" t="s">
        <v>3443</v>
      </c>
      <c r="G564" t="s">
        <v>126</v>
      </c>
      <c r="H564" t="s">
        <v>36</v>
      </c>
      <c r="I564" t="s">
        <v>3444</v>
      </c>
      <c r="J564" t="s">
        <v>3441</v>
      </c>
      <c r="K564" t="s">
        <v>3445</v>
      </c>
      <c r="L564">
        <v>69</v>
      </c>
      <c r="M564">
        <v>6.9</v>
      </c>
      <c r="N564" t="s">
        <v>34</v>
      </c>
      <c r="O564" t="s">
        <v>33</v>
      </c>
      <c r="P564" t="s">
        <v>33</v>
      </c>
      <c r="Q564" t="s">
        <v>33</v>
      </c>
      <c r="R564" t="s">
        <v>33</v>
      </c>
      <c r="S564" t="s">
        <v>33</v>
      </c>
      <c r="T564" t="s">
        <v>33</v>
      </c>
      <c r="U564" t="s">
        <v>33</v>
      </c>
      <c r="V564" t="s">
        <v>33</v>
      </c>
      <c r="W564" t="s">
        <v>33</v>
      </c>
      <c r="X564" t="s">
        <v>33</v>
      </c>
      <c r="Y564" t="s">
        <v>33</v>
      </c>
      <c r="Z564" t="s">
        <v>33</v>
      </c>
      <c r="AA564" t="s">
        <v>33</v>
      </c>
      <c r="AB564">
        <v>1</v>
      </c>
      <c r="AC564" t="s">
        <v>41</v>
      </c>
    </row>
    <row r="565" spans="1:29" x14ac:dyDescent="0.25">
      <c r="A565" t="s">
        <v>3446</v>
      </c>
      <c r="B565" t="s">
        <v>3447</v>
      </c>
      <c r="C565" t="s">
        <v>3448</v>
      </c>
      <c r="D565">
        <v>2011</v>
      </c>
      <c r="E565">
        <v>179</v>
      </c>
      <c r="F565" t="s">
        <v>3449</v>
      </c>
      <c r="G565" t="s">
        <v>126</v>
      </c>
      <c r="H565" t="s">
        <v>41</v>
      </c>
      <c r="I565" t="s">
        <v>3450</v>
      </c>
      <c r="J565" t="s">
        <v>3447</v>
      </c>
      <c r="K565" t="s">
        <v>3451</v>
      </c>
      <c r="L565">
        <v>142</v>
      </c>
      <c r="M565">
        <v>14.2</v>
      </c>
      <c r="N565" t="s">
        <v>34</v>
      </c>
      <c r="O565" t="s">
        <v>33</v>
      </c>
      <c r="P565" t="s">
        <v>33</v>
      </c>
      <c r="Q565" t="s">
        <v>33</v>
      </c>
      <c r="R565" t="s">
        <v>33</v>
      </c>
      <c r="S565" t="s">
        <v>33</v>
      </c>
      <c r="T565" t="s">
        <v>33</v>
      </c>
      <c r="U565" t="s">
        <v>33</v>
      </c>
      <c r="V565" t="s">
        <v>33</v>
      </c>
      <c r="W565" t="s">
        <v>33</v>
      </c>
      <c r="X565" t="s">
        <v>33</v>
      </c>
      <c r="Y565" t="s">
        <v>33</v>
      </c>
      <c r="Z565" t="s">
        <v>33</v>
      </c>
      <c r="AA565" t="s">
        <v>33</v>
      </c>
      <c r="AB565">
        <v>0</v>
      </c>
      <c r="AC565" t="s">
        <v>36</v>
      </c>
    </row>
    <row r="566" spans="1:29" x14ac:dyDescent="0.25">
      <c r="A566" t="s">
        <v>3452</v>
      </c>
      <c r="B566" t="s">
        <v>3453</v>
      </c>
      <c r="C566" t="s">
        <v>3454</v>
      </c>
      <c r="D566">
        <v>2011</v>
      </c>
      <c r="E566">
        <v>65</v>
      </c>
      <c r="F566" t="s">
        <v>3455</v>
      </c>
      <c r="G566" t="s">
        <v>126</v>
      </c>
      <c r="H566" t="s">
        <v>41</v>
      </c>
      <c r="I566" t="s">
        <v>3456</v>
      </c>
      <c r="J566" t="s">
        <v>3453</v>
      </c>
      <c r="K566" t="s">
        <v>3457</v>
      </c>
      <c r="L566">
        <v>51</v>
      </c>
      <c r="M566">
        <v>5.0999999999999996</v>
      </c>
      <c r="N566" t="s">
        <v>34</v>
      </c>
      <c r="O566" t="s">
        <v>33</v>
      </c>
      <c r="P566" t="s">
        <v>33</v>
      </c>
      <c r="Q566" t="s">
        <v>33</v>
      </c>
      <c r="R566" t="s">
        <v>33</v>
      </c>
      <c r="S566" t="s">
        <v>33</v>
      </c>
      <c r="T566" t="s">
        <v>33</v>
      </c>
      <c r="U566" t="s">
        <v>33</v>
      </c>
      <c r="V566" t="s">
        <v>33</v>
      </c>
      <c r="W566" t="s">
        <v>33</v>
      </c>
      <c r="X566" t="s">
        <v>33</v>
      </c>
      <c r="Y566" t="s">
        <v>33</v>
      </c>
      <c r="Z566" t="s">
        <v>33</v>
      </c>
      <c r="AA566" t="s">
        <v>33</v>
      </c>
      <c r="AB566">
        <v>0</v>
      </c>
      <c r="AC566" t="s">
        <v>36</v>
      </c>
    </row>
    <row r="567" spans="1:29" x14ac:dyDescent="0.25">
      <c r="A567" t="s">
        <v>3458</v>
      </c>
      <c r="B567" t="s">
        <v>3459</v>
      </c>
      <c r="C567" t="s">
        <v>3460</v>
      </c>
      <c r="D567">
        <v>2011</v>
      </c>
      <c r="E567">
        <v>256</v>
      </c>
      <c r="F567" t="s">
        <v>3461</v>
      </c>
      <c r="G567" t="s">
        <v>126</v>
      </c>
      <c r="H567" t="s">
        <v>41</v>
      </c>
      <c r="I567" t="s">
        <v>3462</v>
      </c>
      <c r="J567" t="s">
        <v>3459</v>
      </c>
      <c r="K567" t="s">
        <v>3463</v>
      </c>
      <c r="L567">
        <v>201</v>
      </c>
      <c r="M567">
        <v>20.100000000000001</v>
      </c>
      <c r="N567" t="s">
        <v>3464</v>
      </c>
      <c r="O567" t="s">
        <v>33</v>
      </c>
      <c r="P567" t="s">
        <v>3465</v>
      </c>
      <c r="Q567" t="s">
        <v>170</v>
      </c>
      <c r="R567" t="s">
        <v>33</v>
      </c>
      <c r="S567" t="s">
        <v>79</v>
      </c>
      <c r="T567" t="s">
        <v>79</v>
      </c>
      <c r="U567" t="s">
        <v>79</v>
      </c>
      <c r="V567" t="s">
        <v>79</v>
      </c>
      <c r="W567" t="s">
        <v>79</v>
      </c>
      <c r="X567" t="s">
        <v>79</v>
      </c>
      <c r="Y567" t="s">
        <v>79</v>
      </c>
      <c r="Z567" t="s">
        <v>33</v>
      </c>
      <c r="AA567" t="s">
        <v>81</v>
      </c>
      <c r="AB567">
        <v>1</v>
      </c>
      <c r="AC567" t="s">
        <v>36</v>
      </c>
    </row>
    <row r="568" spans="1:29" x14ac:dyDescent="0.25">
      <c r="A568" t="s">
        <v>3466</v>
      </c>
      <c r="B568" t="s">
        <v>3467</v>
      </c>
      <c r="C568" t="s">
        <v>3468</v>
      </c>
      <c r="D568">
        <v>2011</v>
      </c>
      <c r="E568">
        <v>55</v>
      </c>
      <c r="F568" t="s">
        <v>3469</v>
      </c>
      <c r="G568" t="s">
        <v>126</v>
      </c>
      <c r="H568" t="s">
        <v>41</v>
      </c>
      <c r="I568" t="s">
        <v>3470</v>
      </c>
      <c r="J568" t="s">
        <v>3467</v>
      </c>
      <c r="K568" t="s">
        <v>3471</v>
      </c>
      <c r="L568">
        <v>43</v>
      </c>
      <c r="M568">
        <v>4.3</v>
      </c>
      <c r="N568" t="s">
        <v>34</v>
      </c>
      <c r="O568" t="s">
        <v>33</v>
      </c>
      <c r="P568" t="s">
        <v>33</v>
      </c>
      <c r="Q568" t="s">
        <v>33</v>
      </c>
      <c r="R568" t="s">
        <v>33</v>
      </c>
      <c r="S568" t="s">
        <v>33</v>
      </c>
      <c r="T568" t="s">
        <v>33</v>
      </c>
      <c r="U568" t="s">
        <v>33</v>
      </c>
      <c r="V568" t="s">
        <v>33</v>
      </c>
      <c r="W568" t="s">
        <v>33</v>
      </c>
      <c r="X568" t="s">
        <v>33</v>
      </c>
      <c r="Y568" t="s">
        <v>33</v>
      </c>
      <c r="Z568" t="s">
        <v>33</v>
      </c>
      <c r="AA568" t="s">
        <v>33</v>
      </c>
      <c r="AB568">
        <v>0</v>
      </c>
      <c r="AC568" t="s">
        <v>41</v>
      </c>
    </row>
    <row r="569" spans="1:29" x14ac:dyDescent="0.25">
      <c r="A569" t="s">
        <v>3472</v>
      </c>
      <c r="B569" t="s">
        <v>3473</v>
      </c>
      <c r="C569" t="s">
        <v>3474</v>
      </c>
      <c r="D569">
        <v>2011</v>
      </c>
      <c r="E569">
        <v>188</v>
      </c>
      <c r="F569" t="s">
        <v>3475</v>
      </c>
      <c r="G569" t="s">
        <v>126</v>
      </c>
      <c r="H569" t="s">
        <v>41</v>
      </c>
      <c r="I569" t="s">
        <v>3476</v>
      </c>
      <c r="J569" t="s">
        <v>3473</v>
      </c>
      <c r="K569" t="s">
        <v>3477</v>
      </c>
      <c r="L569">
        <v>144</v>
      </c>
      <c r="M569">
        <v>14.4</v>
      </c>
      <c r="N569" t="s">
        <v>34</v>
      </c>
      <c r="O569" t="s">
        <v>33</v>
      </c>
      <c r="P569" t="s">
        <v>33</v>
      </c>
      <c r="Q569" t="s">
        <v>33</v>
      </c>
      <c r="R569" t="s">
        <v>33</v>
      </c>
      <c r="S569" t="s">
        <v>33</v>
      </c>
      <c r="T569" t="s">
        <v>33</v>
      </c>
      <c r="U569" t="s">
        <v>33</v>
      </c>
      <c r="V569" t="s">
        <v>33</v>
      </c>
      <c r="W569" t="s">
        <v>33</v>
      </c>
      <c r="X569" t="s">
        <v>33</v>
      </c>
      <c r="Y569" t="s">
        <v>33</v>
      </c>
      <c r="Z569" t="s">
        <v>33</v>
      </c>
      <c r="AA569" t="s">
        <v>33</v>
      </c>
      <c r="AB569">
        <v>0</v>
      </c>
      <c r="AC569" t="s">
        <v>41</v>
      </c>
    </row>
    <row r="570" spans="1:29" x14ac:dyDescent="0.25">
      <c r="A570" t="s">
        <v>3478</v>
      </c>
      <c r="B570" t="s">
        <v>3479</v>
      </c>
      <c r="C570" t="s">
        <v>3480</v>
      </c>
      <c r="D570">
        <v>2011</v>
      </c>
      <c r="E570">
        <v>500</v>
      </c>
      <c r="F570" t="s">
        <v>3481</v>
      </c>
      <c r="G570" t="s">
        <v>126</v>
      </c>
      <c r="H570" t="s">
        <v>36</v>
      </c>
      <c r="I570" t="s">
        <v>3482</v>
      </c>
      <c r="J570" t="s">
        <v>3479</v>
      </c>
      <c r="K570" t="s">
        <v>3483</v>
      </c>
      <c r="L570">
        <v>430</v>
      </c>
      <c r="M570">
        <v>43</v>
      </c>
      <c r="N570" t="s">
        <v>3484</v>
      </c>
      <c r="O570" t="s">
        <v>33</v>
      </c>
      <c r="P570" t="s">
        <v>33</v>
      </c>
      <c r="Q570" t="s">
        <v>3748</v>
      </c>
      <c r="R570" t="s">
        <v>33</v>
      </c>
      <c r="S570" t="s">
        <v>79</v>
      </c>
      <c r="T570" t="s">
        <v>79</v>
      </c>
      <c r="U570" t="s">
        <v>79</v>
      </c>
      <c r="V570" t="s">
        <v>81</v>
      </c>
      <c r="W570" t="s">
        <v>79</v>
      </c>
      <c r="X570" t="s">
        <v>79</v>
      </c>
      <c r="Y570" t="s">
        <v>79</v>
      </c>
      <c r="Z570" t="s">
        <v>79</v>
      </c>
      <c r="AA570" t="s">
        <v>81</v>
      </c>
      <c r="AB570">
        <v>1</v>
      </c>
      <c r="AC570" t="s">
        <v>41</v>
      </c>
    </row>
    <row r="571" spans="1:29" x14ac:dyDescent="0.25">
      <c r="A571" t="s">
        <v>3485</v>
      </c>
      <c r="B571" t="s">
        <v>3486</v>
      </c>
      <c r="C571" t="s">
        <v>3487</v>
      </c>
      <c r="D571">
        <v>2011</v>
      </c>
      <c r="E571">
        <v>50</v>
      </c>
      <c r="F571" t="s">
        <v>3488</v>
      </c>
      <c r="G571" t="s">
        <v>126</v>
      </c>
      <c r="H571" t="s">
        <v>36</v>
      </c>
      <c r="I571" t="s">
        <v>3489</v>
      </c>
      <c r="J571" t="s">
        <v>3486</v>
      </c>
      <c r="K571" t="s">
        <v>3490</v>
      </c>
      <c r="L571">
        <v>41</v>
      </c>
      <c r="M571">
        <v>4.0999999999999996</v>
      </c>
      <c r="N571" t="s">
        <v>34</v>
      </c>
      <c r="O571" t="s">
        <v>33</v>
      </c>
      <c r="P571" t="s">
        <v>33</v>
      </c>
      <c r="Q571" t="s">
        <v>33</v>
      </c>
      <c r="R571" t="s">
        <v>33</v>
      </c>
      <c r="S571" t="s">
        <v>33</v>
      </c>
      <c r="T571" t="s">
        <v>33</v>
      </c>
      <c r="U571" t="s">
        <v>33</v>
      </c>
      <c r="V571" t="s">
        <v>33</v>
      </c>
      <c r="W571" t="s">
        <v>33</v>
      </c>
      <c r="X571" t="s">
        <v>33</v>
      </c>
      <c r="Y571" t="s">
        <v>33</v>
      </c>
      <c r="Z571" t="s">
        <v>33</v>
      </c>
      <c r="AA571" t="s">
        <v>33</v>
      </c>
      <c r="AB571">
        <v>0</v>
      </c>
      <c r="AC571" t="s">
        <v>36</v>
      </c>
    </row>
    <row r="572" spans="1:29" x14ac:dyDescent="0.25">
      <c r="A572" t="s">
        <v>3491</v>
      </c>
      <c r="B572" t="s">
        <v>3492</v>
      </c>
      <c r="C572" t="s">
        <v>3493</v>
      </c>
      <c r="D572">
        <v>2010</v>
      </c>
      <c r="E572">
        <v>238</v>
      </c>
      <c r="F572" t="s">
        <v>3494</v>
      </c>
      <c r="G572" t="s">
        <v>126</v>
      </c>
      <c r="H572" t="s">
        <v>41</v>
      </c>
      <c r="I572" t="s">
        <v>3495</v>
      </c>
      <c r="J572" t="s">
        <v>3492</v>
      </c>
      <c r="K572" t="s">
        <v>3496</v>
      </c>
      <c r="L572">
        <v>177</v>
      </c>
      <c r="M572">
        <v>16.09090909</v>
      </c>
      <c r="N572" t="s">
        <v>3497</v>
      </c>
      <c r="O572" t="s">
        <v>33</v>
      </c>
      <c r="P572" t="s">
        <v>3498</v>
      </c>
      <c r="Q572" t="s">
        <v>346</v>
      </c>
      <c r="R572" t="s">
        <v>3499</v>
      </c>
      <c r="S572" t="s">
        <v>79</v>
      </c>
      <c r="T572" t="s">
        <v>2293</v>
      </c>
      <c r="U572" t="s">
        <v>81</v>
      </c>
      <c r="V572" t="s">
        <v>79</v>
      </c>
      <c r="W572" t="s">
        <v>79</v>
      </c>
      <c r="X572" t="s">
        <v>2929</v>
      </c>
      <c r="Y572" t="s">
        <v>3500</v>
      </c>
      <c r="Z572" t="s">
        <v>80</v>
      </c>
      <c r="AA572" t="s">
        <v>79</v>
      </c>
      <c r="AB572">
        <v>1</v>
      </c>
      <c r="AC572" t="s">
        <v>36</v>
      </c>
    </row>
    <row r="573" spans="1:29" x14ac:dyDescent="0.25">
      <c r="A573" t="s">
        <v>3501</v>
      </c>
      <c r="B573" t="s">
        <v>3502</v>
      </c>
      <c r="C573" t="s">
        <v>3503</v>
      </c>
      <c r="D573">
        <v>2010</v>
      </c>
      <c r="E573">
        <v>263</v>
      </c>
      <c r="F573" t="s">
        <v>3504</v>
      </c>
      <c r="G573" t="s">
        <v>126</v>
      </c>
      <c r="H573" t="s">
        <v>36</v>
      </c>
      <c r="I573" t="s">
        <v>3505</v>
      </c>
      <c r="J573" t="s">
        <v>3502</v>
      </c>
      <c r="K573" t="s">
        <v>3506</v>
      </c>
      <c r="L573">
        <v>191</v>
      </c>
      <c r="M573">
        <v>17.363636360000001</v>
      </c>
      <c r="N573" t="s">
        <v>34</v>
      </c>
      <c r="O573" t="s">
        <v>33</v>
      </c>
      <c r="P573" t="s">
        <v>33</v>
      </c>
      <c r="Q573" t="s">
        <v>33</v>
      </c>
      <c r="R573" t="s">
        <v>33</v>
      </c>
      <c r="S573" t="s">
        <v>33</v>
      </c>
      <c r="T573" t="s">
        <v>33</v>
      </c>
      <c r="U573" t="s">
        <v>33</v>
      </c>
      <c r="V573" t="s">
        <v>33</v>
      </c>
      <c r="W573" t="s">
        <v>33</v>
      </c>
      <c r="X573" t="s">
        <v>33</v>
      </c>
      <c r="Y573" t="s">
        <v>33</v>
      </c>
      <c r="Z573" t="s">
        <v>33</v>
      </c>
      <c r="AA573" t="s">
        <v>33</v>
      </c>
      <c r="AB573">
        <v>0</v>
      </c>
      <c r="AC573" t="s">
        <v>36</v>
      </c>
    </row>
    <row r="574" spans="1:29" x14ac:dyDescent="0.25">
      <c r="A574" t="s">
        <v>3507</v>
      </c>
      <c r="B574" t="s">
        <v>3508</v>
      </c>
      <c r="C574" t="s">
        <v>3509</v>
      </c>
      <c r="D574">
        <v>2010</v>
      </c>
      <c r="E574">
        <v>400</v>
      </c>
      <c r="F574" t="s">
        <v>3510</v>
      </c>
      <c r="G574" t="s">
        <v>126</v>
      </c>
      <c r="H574" t="s">
        <v>41</v>
      </c>
      <c r="I574" t="s">
        <v>3511</v>
      </c>
      <c r="J574" t="s">
        <v>3508</v>
      </c>
      <c r="K574" t="s">
        <v>3512</v>
      </c>
      <c r="L574">
        <v>317</v>
      </c>
      <c r="M574">
        <v>28.81818182</v>
      </c>
      <c r="N574" t="s">
        <v>3513</v>
      </c>
      <c r="O574" t="s">
        <v>3514</v>
      </c>
      <c r="P574" t="s">
        <v>33</v>
      </c>
      <c r="Q574" t="s">
        <v>170</v>
      </c>
      <c r="R574" t="s">
        <v>723</v>
      </c>
      <c r="S574" t="s">
        <v>438</v>
      </c>
      <c r="T574" t="s">
        <v>106</v>
      </c>
      <c r="U574" t="s">
        <v>79</v>
      </c>
      <c r="V574" t="s">
        <v>79</v>
      </c>
      <c r="W574" t="s">
        <v>79</v>
      </c>
      <c r="X574" t="s">
        <v>79</v>
      </c>
      <c r="Y574" t="s">
        <v>3515</v>
      </c>
      <c r="Z574" t="s">
        <v>1915</v>
      </c>
      <c r="AA574" t="s">
        <v>79</v>
      </c>
      <c r="AB574">
        <v>1</v>
      </c>
      <c r="AC574" t="s">
        <v>41</v>
      </c>
    </row>
    <row r="575" spans="1:29" x14ac:dyDescent="0.25">
      <c r="A575" t="s">
        <v>3516</v>
      </c>
      <c r="B575" t="s">
        <v>3517</v>
      </c>
      <c r="C575" t="s">
        <v>3518</v>
      </c>
      <c r="D575">
        <v>2010</v>
      </c>
      <c r="E575">
        <v>77</v>
      </c>
      <c r="F575" t="s">
        <v>3519</v>
      </c>
      <c r="G575" t="s">
        <v>126</v>
      </c>
      <c r="H575" t="s">
        <v>41</v>
      </c>
      <c r="I575" t="s">
        <v>3520</v>
      </c>
      <c r="J575" t="s">
        <v>3517</v>
      </c>
      <c r="K575" t="s">
        <v>3521</v>
      </c>
      <c r="L575">
        <v>69</v>
      </c>
      <c r="M575">
        <v>6.2727272730000001</v>
      </c>
      <c r="N575" t="s">
        <v>34</v>
      </c>
      <c r="O575" t="s">
        <v>33</v>
      </c>
      <c r="P575" t="s">
        <v>33</v>
      </c>
      <c r="Q575" t="s">
        <v>33</v>
      </c>
      <c r="R575" t="s">
        <v>33</v>
      </c>
      <c r="S575" t="s">
        <v>33</v>
      </c>
      <c r="T575" t="s">
        <v>33</v>
      </c>
      <c r="U575" t="s">
        <v>33</v>
      </c>
      <c r="V575" t="s">
        <v>33</v>
      </c>
      <c r="W575" t="s">
        <v>33</v>
      </c>
      <c r="X575" t="s">
        <v>33</v>
      </c>
      <c r="Y575" t="s">
        <v>33</v>
      </c>
      <c r="Z575" t="s">
        <v>33</v>
      </c>
      <c r="AA575" t="s">
        <v>33</v>
      </c>
      <c r="AB575">
        <v>0</v>
      </c>
      <c r="AC575" t="s">
        <v>41</v>
      </c>
    </row>
    <row r="576" spans="1:29" x14ac:dyDescent="0.25">
      <c r="A576" t="s">
        <v>3522</v>
      </c>
      <c r="B576" t="s">
        <v>3523</v>
      </c>
      <c r="C576" t="s">
        <v>3524</v>
      </c>
      <c r="D576">
        <v>2010</v>
      </c>
      <c r="E576">
        <v>71</v>
      </c>
      <c r="F576" t="s">
        <v>3525</v>
      </c>
      <c r="G576" t="s">
        <v>126</v>
      </c>
      <c r="H576" t="s">
        <v>36</v>
      </c>
      <c r="I576" t="s">
        <v>3526</v>
      </c>
      <c r="J576" t="s">
        <v>3523</v>
      </c>
      <c r="K576" t="s">
        <v>3527</v>
      </c>
      <c r="L576">
        <v>52</v>
      </c>
      <c r="M576">
        <v>4.7272727269999999</v>
      </c>
      <c r="N576" t="s">
        <v>3528</v>
      </c>
      <c r="O576" t="s">
        <v>33</v>
      </c>
      <c r="P576" t="s">
        <v>33</v>
      </c>
      <c r="Q576" t="s">
        <v>418</v>
      </c>
      <c r="R576" t="s">
        <v>33</v>
      </c>
      <c r="S576" t="s">
        <v>79</v>
      </c>
      <c r="T576" t="s">
        <v>79</v>
      </c>
      <c r="U576" t="s">
        <v>79</v>
      </c>
      <c r="V576" t="s">
        <v>79</v>
      </c>
      <c r="W576" t="s">
        <v>79</v>
      </c>
      <c r="X576" t="s">
        <v>79</v>
      </c>
      <c r="Y576" t="s">
        <v>79</v>
      </c>
      <c r="Z576" t="s">
        <v>191</v>
      </c>
      <c r="AA576" t="s">
        <v>81</v>
      </c>
      <c r="AB576">
        <v>1</v>
      </c>
      <c r="AC576" t="s">
        <v>41</v>
      </c>
    </row>
    <row r="577" spans="1:29" x14ac:dyDescent="0.25">
      <c r="A577" t="s">
        <v>3529</v>
      </c>
      <c r="B577" t="s">
        <v>3530</v>
      </c>
      <c r="C577" t="s">
        <v>3531</v>
      </c>
      <c r="D577">
        <v>2010</v>
      </c>
      <c r="E577">
        <v>53</v>
      </c>
      <c r="F577" t="s">
        <v>3532</v>
      </c>
      <c r="G577" t="s">
        <v>126</v>
      </c>
      <c r="H577" t="s">
        <v>36</v>
      </c>
      <c r="I577" t="s">
        <v>3533</v>
      </c>
      <c r="J577" t="s">
        <v>3530</v>
      </c>
      <c r="K577" t="s">
        <v>3534</v>
      </c>
      <c r="L577">
        <v>45</v>
      </c>
      <c r="M577">
        <v>4.0909090910000003</v>
      </c>
      <c r="N577" t="s">
        <v>34</v>
      </c>
      <c r="O577" t="s">
        <v>33</v>
      </c>
      <c r="P577" t="s">
        <v>33</v>
      </c>
      <c r="Q577" t="s">
        <v>33</v>
      </c>
      <c r="R577" t="s">
        <v>33</v>
      </c>
      <c r="S577" t="s">
        <v>33</v>
      </c>
      <c r="T577" t="s">
        <v>33</v>
      </c>
      <c r="U577" t="s">
        <v>33</v>
      </c>
      <c r="V577" t="s">
        <v>33</v>
      </c>
      <c r="W577" t="s">
        <v>33</v>
      </c>
      <c r="X577" t="s">
        <v>33</v>
      </c>
      <c r="Y577" t="s">
        <v>33</v>
      </c>
      <c r="Z577" t="s">
        <v>33</v>
      </c>
      <c r="AA577" t="s">
        <v>33</v>
      </c>
      <c r="AB577">
        <v>0</v>
      </c>
      <c r="AC577" t="s">
        <v>36</v>
      </c>
    </row>
    <row r="578" spans="1:29" x14ac:dyDescent="0.25">
      <c r="A578" t="s">
        <v>3535</v>
      </c>
      <c r="B578" t="s">
        <v>3536</v>
      </c>
      <c r="C578" t="s">
        <v>3537</v>
      </c>
      <c r="D578">
        <v>2010</v>
      </c>
      <c r="E578">
        <v>60</v>
      </c>
      <c r="F578" t="s">
        <v>3538</v>
      </c>
      <c r="G578" t="s">
        <v>126</v>
      </c>
      <c r="H578" t="s">
        <v>36</v>
      </c>
      <c r="I578" t="s">
        <v>3539</v>
      </c>
      <c r="J578" t="s">
        <v>3536</v>
      </c>
      <c r="K578" t="s">
        <v>3540</v>
      </c>
      <c r="L578">
        <v>56</v>
      </c>
      <c r="M578">
        <v>5.0909090910000003</v>
      </c>
      <c r="N578" t="s">
        <v>34</v>
      </c>
      <c r="O578" t="s">
        <v>33</v>
      </c>
      <c r="P578" t="s">
        <v>33</v>
      </c>
      <c r="Q578" t="s">
        <v>33</v>
      </c>
      <c r="R578" t="s">
        <v>33</v>
      </c>
      <c r="S578" t="s">
        <v>33</v>
      </c>
      <c r="T578" t="s">
        <v>33</v>
      </c>
      <c r="U578" t="s">
        <v>33</v>
      </c>
      <c r="V578" t="s">
        <v>33</v>
      </c>
      <c r="W578" t="s">
        <v>33</v>
      </c>
      <c r="X578" t="s">
        <v>33</v>
      </c>
      <c r="Y578" t="s">
        <v>33</v>
      </c>
      <c r="Z578" t="s">
        <v>33</v>
      </c>
      <c r="AA578" t="s">
        <v>33</v>
      </c>
      <c r="AB578">
        <v>0</v>
      </c>
      <c r="AC578" t="s">
        <v>36</v>
      </c>
    </row>
    <row r="579" spans="1:29" x14ac:dyDescent="0.25">
      <c r="A579" t="s">
        <v>3541</v>
      </c>
      <c r="B579" t="s">
        <v>3542</v>
      </c>
      <c r="C579" t="s">
        <v>3543</v>
      </c>
      <c r="D579">
        <v>2010</v>
      </c>
      <c r="E579">
        <v>155</v>
      </c>
      <c r="F579" t="s">
        <v>3544</v>
      </c>
      <c r="G579" t="s">
        <v>126</v>
      </c>
      <c r="H579" t="s">
        <v>36</v>
      </c>
      <c r="I579" t="s">
        <v>3545</v>
      </c>
      <c r="J579" t="s">
        <v>3542</v>
      </c>
      <c r="K579" t="s">
        <v>3546</v>
      </c>
      <c r="L579">
        <v>132</v>
      </c>
      <c r="M579">
        <v>12</v>
      </c>
      <c r="N579" t="s">
        <v>34</v>
      </c>
      <c r="O579" t="s">
        <v>33</v>
      </c>
      <c r="P579" t="s">
        <v>33</v>
      </c>
      <c r="Q579" t="s">
        <v>33</v>
      </c>
      <c r="R579" t="s">
        <v>33</v>
      </c>
      <c r="S579" t="s">
        <v>33</v>
      </c>
      <c r="T579" t="s">
        <v>33</v>
      </c>
      <c r="U579" t="s">
        <v>33</v>
      </c>
      <c r="V579" t="s">
        <v>33</v>
      </c>
      <c r="W579" t="s">
        <v>33</v>
      </c>
      <c r="X579" t="s">
        <v>33</v>
      </c>
      <c r="Y579" t="s">
        <v>33</v>
      </c>
      <c r="Z579" t="s">
        <v>33</v>
      </c>
      <c r="AA579" t="s">
        <v>33</v>
      </c>
      <c r="AB579">
        <v>0</v>
      </c>
      <c r="AC579" t="s">
        <v>36</v>
      </c>
    </row>
    <row r="580" spans="1:29" x14ac:dyDescent="0.25">
      <c r="A580" t="s">
        <v>3547</v>
      </c>
      <c r="B580" t="s">
        <v>3548</v>
      </c>
      <c r="C580" t="s">
        <v>3549</v>
      </c>
      <c r="D580">
        <v>2010</v>
      </c>
      <c r="E580">
        <v>261</v>
      </c>
      <c r="F580" t="s">
        <v>3550</v>
      </c>
      <c r="G580" t="s">
        <v>126</v>
      </c>
      <c r="H580" t="s">
        <v>41</v>
      </c>
      <c r="I580" t="s">
        <v>3551</v>
      </c>
      <c r="J580" t="s">
        <v>3548</v>
      </c>
      <c r="K580" t="s">
        <v>3552</v>
      </c>
      <c r="L580">
        <v>215</v>
      </c>
      <c r="M580">
        <v>19.545454549999999</v>
      </c>
      <c r="N580" t="s">
        <v>3553</v>
      </c>
      <c r="O580" t="s">
        <v>33</v>
      </c>
      <c r="P580" t="s">
        <v>3554</v>
      </c>
      <c r="Q580" t="s">
        <v>3748</v>
      </c>
      <c r="R580" t="s">
        <v>33</v>
      </c>
      <c r="S580" t="s">
        <v>79</v>
      </c>
      <c r="T580" t="s">
        <v>79</v>
      </c>
      <c r="U580" t="s">
        <v>79</v>
      </c>
      <c r="V580" t="s">
        <v>81</v>
      </c>
      <c r="W580" t="s">
        <v>81</v>
      </c>
      <c r="X580" t="s">
        <v>79</v>
      </c>
      <c r="Y580" t="s">
        <v>3439</v>
      </c>
      <c r="Z580" t="s">
        <v>1007</v>
      </c>
      <c r="AA580" t="s">
        <v>79</v>
      </c>
      <c r="AB580">
        <v>1</v>
      </c>
      <c r="AC580" t="s">
        <v>36</v>
      </c>
    </row>
    <row r="581" spans="1:29" x14ac:dyDescent="0.25">
      <c r="A581" t="s">
        <v>3555</v>
      </c>
      <c r="B581" t="s">
        <v>3556</v>
      </c>
      <c r="C581" t="s">
        <v>3557</v>
      </c>
      <c r="D581">
        <v>2010</v>
      </c>
      <c r="E581">
        <v>135</v>
      </c>
      <c r="F581" t="s">
        <v>3558</v>
      </c>
      <c r="G581" t="s">
        <v>126</v>
      </c>
      <c r="H581" t="s">
        <v>41</v>
      </c>
      <c r="I581" t="s">
        <v>3559</v>
      </c>
      <c r="J581" t="s">
        <v>3556</v>
      </c>
      <c r="K581" t="s">
        <v>3560</v>
      </c>
      <c r="L581">
        <v>121</v>
      </c>
      <c r="M581">
        <v>11</v>
      </c>
      <c r="N581" t="s">
        <v>34</v>
      </c>
      <c r="O581" t="s">
        <v>33</v>
      </c>
      <c r="P581" t="s">
        <v>33</v>
      </c>
      <c r="Q581" t="s">
        <v>33</v>
      </c>
      <c r="R581" t="s">
        <v>33</v>
      </c>
      <c r="S581" t="s">
        <v>33</v>
      </c>
      <c r="T581" t="s">
        <v>33</v>
      </c>
      <c r="U581" t="s">
        <v>33</v>
      </c>
      <c r="V581" t="s">
        <v>33</v>
      </c>
      <c r="W581" t="s">
        <v>33</v>
      </c>
      <c r="X581" t="s">
        <v>33</v>
      </c>
      <c r="Y581" t="s">
        <v>33</v>
      </c>
      <c r="Z581" t="s">
        <v>33</v>
      </c>
      <c r="AA581" t="s">
        <v>33</v>
      </c>
      <c r="AB581">
        <v>0</v>
      </c>
      <c r="AC581" t="s">
        <v>41</v>
      </c>
    </row>
    <row r="582" spans="1:29" x14ac:dyDescent="0.25">
      <c r="A582" t="s">
        <v>3561</v>
      </c>
      <c r="B582" t="s">
        <v>3562</v>
      </c>
      <c r="C582" t="s">
        <v>3563</v>
      </c>
      <c r="D582">
        <v>2010</v>
      </c>
      <c r="E582">
        <v>65</v>
      </c>
      <c r="F582" t="s">
        <v>3564</v>
      </c>
      <c r="G582" t="s">
        <v>126</v>
      </c>
      <c r="H582" t="s">
        <v>36</v>
      </c>
      <c r="I582" t="s">
        <v>3565</v>
      </c>
      <c r="J582" t="s">
        <v>3562</v>
      </c>
      <c r="K582" t="s">
        <v>3566</v>
      </c>
      <c r="L582">
        <v>57</v>
      </c>
      <c r="M582">
        <v>5.1818181819999998</v>
      </c>
      <c r="N582" t="s">
        <v>3567</v>
      </c>
      <c r="O582" t="s">
        <v>33</v>
      </c>
      <c r="P582" t="s">
        <v>33</v>
      </c>
      <c r="Q582" t="s">
        <v>170</v>
      </c>
      <c r="R582" t="s">
        <v>104</v>
      </c>
      <c r="S582" t="s">
        <v>309</v>
      </c>
      <c r="T582" t="s">
        <v>106</v>
      </c>
      <c r="U582" t="s">
        <v>79</v>
      </c>
      <c r="V582" t="s">
        <v>79</v>
      </c>
      <c r="W582" t="s">
        <v>79</v>
      </c>
      <c r="X582" t="s">
        <v>79</v>
      </c>
      <c r="Y582" t="s">
        <v>3568</v>
      </c>
      <c r="Z582" t="s">
        <v>191</v>
      </c>
      <c r="AA582" t="s">
        <v>79</v>
      </c>
      <c r="AB582">
        <v>1</v>
      </c>
      <c r="AC582" t="s">
        <v>36</v>
      </c>
    </row>
    <row r="583" spans="1:29" x14ac:dyDescent="0.25">
      <c r="A583" t="s">
        <v>3569</v>
      </c>
      <c r="B583" t="s">
        <v>3570</v>
      </c>
      <c r="C583" t="s">
        <v>3571</v>
      </c>
      <c r="D583">
        <v>2009</v>
      </c>
      <c r="E583">
        <v>76</v>
      </c>
      <c r="F583" t="s">
        <v>3572</v>
      </c>
      <c r="G583" t="s">
        <v>126</v>
      </c>
      <c r="H583" t="s">
        <v>41</v>
      </c>
      <c r="I583" t="s">
        <v>3573</v>
      </c>
      <c r="J583" t="s">
        <v>3570</v>
      </c>
      <c r="K583" t="s">
        <v>3574</v>
      </c>
      <c r="L583">
        <v>65</v>
      </c>
      <c r="M583">
        <v>5.4166666670000003</v>
      </c>
      <c r="N583" t="s">
        <v>34</v>
      </c>
      <c r="O583" t="s">
        <v>33</v>
      </c>
      <c r="P583" t="s">
        <v>33</v>
      </c>
      <c r="Q583" t="s">
        <v>33</v>
      </c>
      <c r="R583" t="s">
        <v>33</v>
      </c>
      <c r="S583" t="s">
        <v>33</v>
      </c>
      <c r="T583" t="s">
        <v>33</v>
      </c>
      <c r="U583" t="s">
        <v>33</v>
      </c>
      <c r="V583" t="s">
        <v>33</v>
      </c>
      <c r="W583" t="s">
        <v>33</v>
      </c>
      <c r="X583" t="s">
        <v>33</v>
      </c>
      <c r="Y583" t="s">
        <v>33</v>
      </c>
      <c r="Z583" t="s">
        <v>33</v>
      </c>
      <c r="AA583" t="s">
        <v>33</v>
      </c>
      <c r="AB583">
        <v>1</v>
      </c>
      <c r="AC583" t="s">
        <v>36</v>
      </c>
    </row>
    <row r="584" spans="1:29" x14ac:dyDescent="0.25">
      <c r="A584" t="s">
        <v>3575</v>
      </c>
      <c r="B584" t="s">
        <v>3576</v>
      </c>
      <c r="C584" t="s">
        <v>3577</v>
      </c>
      <c r="D584">
        <v>2009</v>
      </c>
      <c r="E584">
        <v>56</v>
      </c>
      <c r="F584" t="s">
        <v>3578</v>
      </c>
      <c r="G584" t="s">
        <v>126</v>
      </c>
      <c r="H584" t="s">
        <v>41</v>
      </c>
      <c r="I584" t="s">
        <v>3579</v>
      </c>
      <c r="J584" t="s">
        <v>3576</v>
      </c>
      <c r="K584" t="s">
        <v>3580</v>
      </c>
      <c r="L584">
        <v>48</v>
      </c>
      <c r="M584">
        <v>4</v>
      </c>
      <c r="N584" t="s">
        <v>3581</v>
      </c>
      <c r="O584" t="s">
        <v>33</v>
      </c>
      <c r="P584" t="s">
        <v>33</v>
      </c>
      <c r="Q584" t="s">
        <v>170</v>
      </c>
      <c r="R584" t="s">
        <v>504</v>
      </c>
      <c r="S584" t="s">
        <v>309</v>
      </c>
      <c r="T584" t="s">
        <v>106</v>
      </c>
      <c r="U584" t="s">
        <v>79</v>
      </c>
      <c r="V584" t="s">
        <v>79</v>
      </c>
      <c r="W584" t="s">
        <v>79</v>
      </c>
      <c r="X584" t="s">
        <v>79</v>
      </c>
      <c r="Y584" t="s">
        <v>3582</v>
      </c>
      <c r="Z584" t="s">
        <v>172</v>
      </c>
      <c r="AA584" t="s">
        <v>79</v>
      </c>
      <c r="AB584">
        <v>1</v>
      </c>
      <c r="AC584" t="s">
        <v>41</v>
      </c>
    </row>
    <row r="585" spans="1:29" x14ac:dyDescent="0.25">
      <c r="A585" t="s">
        <v>3583</v>
      </c>
      <c r="B585" t="s">
        <v>3584</v>
      </c>
      <c r="C585" t="s">
        <v>3585</v>
      </c>
      <c r="D585">
        <v>2009</v>
      </c>
      <c r="E585">
        <v>86</v>
      </c>
      <c r="F585" t="s">
        <v>3586</v>
      </c>
      <c r="G585" t="s">
        <v>126</v>
      </c>
      <c r="H585" t="s">
        <v>36</v>
      </c>
      <c r="I585" t="s">
        <v>3587</v>
      </c>
      <c r="J585" t="s">
        <v>3584</v>
      </c>
      <c r="K585" t="s">
        <v>3588</v>
      </c>
      <c r="L585">
        <v>75</v>
      </c>
      <c r="M585">
        <v>6.25</v>
      </c>
      <c r="N585" t="s">
        <v>34</v>
      </c>
      <c r="O585" t="s">
        <v>33</v>
      </c>
      <c r="P585" t="s">
        <v>33</v>
      </c>
      <c r="Q585" t="s">
        <v>33</v>
      </c>
      <c r="R585" t="s">
        <v>33</v>
      </c>
      <c r="S585" t="s">
        <v>33</v>
      </c>
      <c r="T585" t="s">
        <v>33</v>
      </c>
      <c r="U585" t="s">
        <v>33</v>
      </c>
      <c r="V585" t="s">
        <v>33</v>
      </c>
      <c r="W585" t="s">
        <v>33</v>
      </c>
      <c r="X585" t="s">
        <v>33</v>
      </c>
      <c r="Y585" t="s">
        <v>33</v>
      </c>
      <c r="Z585" t="s">
        <v>33</v>
      </c>
      <c r="AA585" t="s">
        <v>33</v>
      </c>
      <c r="AB585">
        <v>0</v>
      </c>
      <c r="AC585" t="s">
        <v>41</v>
      </c>
    </row>
    <row r="586" spans="1:29" x14ac:dyDescent="0.25">
      <c r="A586" t="s">
        <v>3589</v>
      </c>
      <c r="B586" t="s">
        <v>3590</v>
      </c>
      <c r="C586" t="s">
        <v>3591</v>
      </c>
      <c r="D586">
        <v>2009</v>
      </c>
      <c r="E586">
        <v>449</v>
      </c>
      <c r="F586" t="s">
        <v>3592</v>
      </c>
      <c r="G586" t="s">
        <v>126</v>
      </c>
      <c r="H586" t="s">
        <v>36</v>
      </c>
      <c r="I586" t="s">
        <v>3593</v>
      </c>
      <c r="J586" t="s">
        <v>3590</v>
      </c>
      <c r="K586" t="s">
        <v>3594</v>
      </c>
      <c r="L586">
        <v>383</v>
      </c>
      <c r="M586">
        <v>31.916666670000001</v>
      </c>
      <c r="N586" t="s">
        <v>3595</v>
      </c>
      <c r="O586" t="s">
        <v>33</v>
      </c>
      <c r="P586" t="s">
        <v>33</v>
      </c>
      <c r="Q586" t="s">
        <v>170</v>
      </c>
      <c r="R586" t="s">
        <v>489</v>
      </c>
      <c r="S586" t="s">
        <v>438</v>
      </c>
      <c r="T586" t="s">
        <v>348</v>
      </c>
      <c r="U586" t="s">
        <v>79</v>
      </c>
      <c r="V586" t="s">
        <v>79</v>
      </c>
      <c r="W586" t="s">
        <v>79</v>
      </c>
      <c r="X586" t="s">
        <v>79</v>
      </c>
      <c r="Y586">
        <v>2006</v>
      </c>
      <c r="Z586" t="s">
        <v>440</v>
      </c>
      <c r="AA586" t="s">
        <v>79</v>
      </c>
      <c r="AB586">
        <v>1</v>
      </c>
      <c r="AC586" t="s">
        <v>41</v>
      </c>
    </row>
    <row r="587" spans="1:29" x14ac:dyDescent="0.25">
      <c r="A587" t="s">
        <v>3596</v>
      </c>
      <c r="B587" t="s">
        <v>3597</v>
      </c>
      <c r="C587" t="s">
        <v>3598</v>
      </c>
      <c r="D587">
        <v>2009</v>
      </c>
      <c r="E587">
        <v>204</v>
      </c>
      <c r="F587" t="s">
        <v>3599</v>
      </c>
      <c r="G587" t="s">
        <v>126</v>
      </c>
      <c r="H587" t="s">
        <v>41</v>
      </c>
      <c r="I587" t="s">
        <v>3600</v>
      </c>
      <c r="J587" t="s">
        <v>3597</v>
      </c>
      <c r="K587" t="s">
        <v>3601</v>
      </c>
      <c r="L587">
        <v>182</v>
      </c>
      <c r="M587">
        <v>15.16666667</v>
      </c>
      <c r="N587" t="s">
        <v>3602</v>
      </c>
      <c r="O587" t="s">
        <v>3603</v>
      </c>
      <c r="P587" t="s">
        <v>3604</v>
      </c>
      <c r="Q587" t="s">
        <v>170</v>
      </c>
      <c r="R587" t="s">
        <v>33</v>
      </c>
      <c r="S587" t="s">
        <v>79</v>
      </c>
      <c r="T587" t="s">
        <v>79</v>
      </c>
      <c r="U587" t="s">
        <v>79</v>
      </c>
      <c r="V587" t="s">
        <v>79</v>
      </c>
      <c r="W587" t="s">
        <v>79</v>
      </c>
      <c r="X587" t="s">
        <v>79</v>
      </c>
      <c r="Y587" t="s">
        <v>79</v>
      </c>
      <c r="Z587" t="s">
        <v>440</v>
      </c>
      <c r="AA587" t="s">
        <v>81</v>
      </c>
      <c r="AB587">
        <v>1</v>
      </c>
      <c r="AC587" t="s">
        <v>36</v>
      </c>
    </row>
    <row r="588" spans="1:29" x14ac:dyDescent="0.25">
      <c r="A588" t="s">
        <v>3605</v>
      </c>
      <c r="B588" t="s">
        <v>3606</v>
      </c>
      <c r="C588" t="s">
        <v>3607</v>
      </c>
      <c r="D588">
        <v>2008</v>
      </c>
      <c r="E588">
        <v>618</v>
      </c>
      <c r="F588" t="s">
        <v>3608</v>
      </c>
      <c r="G588" t="s">
        <v>126</v>
      </c>
      <c r="H588" t="s">
        <v>36</v>
      </c>
      <c r="I588" t="s">
        <v>3609</v>
      </c>
      <c r="J588" t="s">
        <v>3606</v>
      </c>
      <c r="K588" t="s">
        <v>3610</v>
      </c>
      <c r="L588">
        <v>498</v>
      </c>
      <c r="M588">
        <v>38.30769231</v>
      </c>
      <c r="N588" t="s">
        <v>34</v>
      </c>
      <c r="O588" t="s">
        <v>33</v>
      </c>
      <c r="P588" t="s">
        <v>33</v>
      </c>
      <c r="Q588" t="s">
        <v>79</v>
      </c>
      <c r="R588" t="s">
        <v>79</v>
      </c>
      <c r="S588" t="s">
        <v>79</v>
      </c>
      <c r="T588" t="s">
        <v>79</v>
      </c>
      <c r="U588" t="s">
        <v>79</v>
      </c>
      <c r="V588" t="s">
        <v>79</v>
      </c>
      <c r="W588" t="s">
        <v>79</v>
      </c>
      <c r="X588" t="s">
        <v>79</v>
      </c>
      <c r="Y588" t="s">
        <v>79</v>
      </c>
      <c r="Z588" t="s">
        <v>80</v>
      </c>
      <c r="AA588" t="s">
        <v>81</v>
      </c>
      <c r="AB588">
        <v>1</v>
      </c>
      <c r="AC588" t="s">
        <v>41</v>
      </c>
    </row>
    <row r="589" spans="1:29" x14ac:dyDescent="0.25">
      <c r="A589" t="s">
        <v>3612</v>
      </c>
      <c r="B589" t="s">
        <v>3613</v>
      </c>
      <c r="C589" t="s">
        <v>3614</v>
      </c>
      <c r="D589">
        <v>2008</v>
      </c>
      <c r="E589">
        <v>188</v>
      </c>
      <c r="F589" t="s">
        <v>3615</v>
      </c>
      <c r="G589" t="s">
        <v>126</v>
      </c>
      <c r="H589" t="s">
        <v>41</v>
      </c>
      <c r="I589" t="s">
        <v>3616</v>
      </c>
      <c r="J589" t="s">
        <v>3613</v>
      </c>
      <c r="K589" t="s">
        <v>3617</v>
      </c>
      <c r="L589">
        <v>165</v>
      </c>
      <c r="M589">
        <v>12.69230769</v>
      </c>
      <c r="N589" t="s">
        <v>3618</v>
      </c>
      <c r="O589" t="s">
        <v>33</v>
      </c>
      <c r="P589" t="s">
        <v>3619</v>
      </c>
      <c r="Q589" t="s">
        <v>170</v>
      </c>
      <c r="R589" t="s">
        <v>104</v>
      </c>
      <c r="S589" t="s">
        <v>270</v>
      </c>
      <c r="T589" t="s">
        <v>106</v>
      </c>
      <c r="U589" t="s">
        <v>81</v>
      </c>
      <c r="V589" t="s">
        <v>81</v>
      </c>
      <c r="W589" t="s">
        <v>79</v>
      </c>
      <c r="X589" t="s">
        <v>79</v>
      </c>
      <c r="Y589" t="s">
        <v>3620</v>
      </c>
      <c r="Z589" t="s">
        <v>3621</v>
      </c>
      <c r="AA589" t="s">
        <v>79</v>
      </c>
      <c r="AB589">
        <v>1</v>
      </c>
      <c r="AC589" t="s">
        <v>36</v>
      </c>
    </row>
    <row r="590" spans="1:29" x14ac:dyDescent="0.25">
      <c r="A590" t="s">
        <v>3622</v>
      </c>
      <c r="B590" t="s">
        <v>3623</v>
      </c>
      <c r="C590" t="s">
        <v>3624</v>
      </c>
      <c r="D590">
        <v>2008</v>
      </c>
      <c r="E590">
        <v>121</v>
      </c>
      <c r="F590" t="s">
        <v>3625</v>
      </c>
      <c r="G590" t="s">
        <v>126</v>
      </c>
      <c r="H590" t="s">
        <v>36</v>
      </c>
      <c r="I590" t="s">
        <v>3626</v>
      </c>
      <c r="J590" t="s">
        <v>3623</v>
      </c>
      <c r="K590" t="s">
        <v>3627</v>
      </c>
      <c r="L590">
        <v>93</v>
      </c>
      <c r="M590">
        <v>7.153846154</v>
      </c>
      <c r="N590" t="s">
        <v>3628</v>
      </c>
      <c r="O590" t="s">
        <v>33</v>
      </c>
      <c r="P590" t="s">
        <v>33</v>
      </c>
      <c r="Q590" t="s">
        <v>346</v>
      </c>
      <c r="R590" t="s">
        <v>33</v>
      </c>
      <c r="S590" t="s">
        <v>33</v>
      </c>
      <c r="T590" t="s">
        <v>79</v>
      </c>
      <c r="U590" t="s">
        <v>81</v>
      </c>
      <c r="V590" t="s">
        <v>81</v>
      </c>
      <c r="W590" t="s">
        <v>79</v>
      </c>
      <c r="X590" t="s">
        <v>2929</v>
      </c>
      <c r="Y590" t="s">
        <v>79</v>
      </c>
      <c r="Z590" t="s">
        <v>1538</v>
      </c>
      <c r="AA590" t="s">
        <v>79</v>
      </c>
      <c r="AB590">
        <v>1</v>
      </c>
      <c r="AC590" t="s">
        <v>41</v>
      </c>
    </row>
    <row r="591" spans="1:29" ht="390" x14ac:dyDescent="0.25">
      <c r="A591" t="s">
        <v>3629</v>
      </c>
      <c r="B591" t="s">
        <v>3630</v>
      </c>
      <c r="C591" t="s">
        <v>3631</v>
      </c>
      <c r="D591">
        <v>2008</v>
      </c>
      <c r="E591">
        <v>937</v>
      </c>
      <c r="F591" t="s">
        <v>3632</v>
      </c>
      <c r="G591" t="s">
        <v>126</v>
      </c>
      <c r="H591" t="s">
        <v>41</v>
      </c>
      <c r="I591" t="s">
        <v>3633</v>
      </c>
      <c r="J591" t="s">
        <v>3630</v>
      </c>
      <c r="K591" t="s">
        <v>3634</v>
      </c>
      <c r="L591">
        <v>732</v>
      </c>
      <c r="M591">
        <v>56.30769231</v>
      </c>
      <c r="N591" t="s">
        <v>3635</v>
      </c>
      <c r="O591" s="1" t="s">
        <v>3636</v>
      </c>
      <c r="P591" t="s">
        <v>33</v>
      </c>
      <c r="Q591" t="s">
        <v>170</v>
      </c>
      <c r="R591" t="s">
        <v>33</v>
      </c>
      <c r="S591" t="s">
        <v>79</v>
      </c>
      <c r="T591" t="s">
        <v>79</v>
      </c>
      <c r="U591" t="s">
        <v>79</v>
      </c>
      <c r="V591" t="s">
        <v>79</v>
      </c>
      <c r="W591" t="s">
        <v>79</v>
      </c>
      <c r="X591" t="s">
        <v>79</v>
      </c>
      <c r="Y591" t="s">
        <v>79</v>
      </c>
      <c r="Z591" t="s">
        <v>33</v>
      </c>
      <c r="AA591" t="s">
        <v>81</v>
      </c>
      <c r="AB591">
        <v>1</v>
      </c>
      <c r="AC591" t="s">
        <v>41</v>
      </c>
    </row>
    <row r="592" spans="1:29" x14ac:dyDescent="0.25">
      <c r="A592" t="s">
        <v>3637</v>
      </c>
      <c r="B592" t="s">
        <v>3638</v>
      </c>
      <c r="C592" t="s">
        <v>3639</v>
      </c>
      <c r="D592">
        <v>2006</v>
      </c>
      <c r="E592">
        <v>100</v>
      </c>
      <c r="F592" t="s">
        <v>3640</v>
      </c>
      <c r="G592" t="s">
        <v>126</v>
      </c>
      <c r="H592" t="s">
        <v>36</v>
      </c>
      <c r="I592" t="s">
        <v>3641</v>
      </c>
      <c r="J592" t="s">
        <v>3638</v>
      </c>
      <c r="K592" t="s">
        <v>3642</v>
      </c>
      <c r="L592">
        <v>91</v>
      </c>
      <c r="M592">
        <v>6.0666666669999998</v>
      </c>
      <c r="N592" t="s">
        <v>34</v>
      </c>
      <c r="O592" t="s">
        <v>33</v>
      </c>
      <c r="P592" t="s">
        <v>33</v>
      </c>
      <c r="Q592" t="s">
        <v>33</v>
      </c>
      <c r="R592" t="s">
        <v>33</v>
      </c>
      <c r="S592" t="s">
        <v>33</v>
      </c>
      <c r="T592" t="s">
        <v>33</v>
      </c>
      <c r="U592" t="s">
        <v>33</v>
      </c>
      <c r="V592" t="s">
        <v>33</v>
      </c>
      <c r="W592" t="s">
        <v>33</v>
      </c>
      <c r="X592" t="s">
        <v>33</v>
      </c>
      <c r="Y592" t="s">
        <v>33</v>
      </c>
      <c r="Z592" t="s">
        <v>33</v>
      </c>
      <c r="AA592" t="s">
        <v>33</v>
      </c>
      <c r="AB592">
        <v>0</v>
      </c>
      <c r="AC592" t="s">
        <v>36</v>
      </c>
    </row>
    <row r="593" spans="1:29" x14ac:dyDescent="0.25">
      <c r="A593" t="s">
        <v>3643</v>
      </c>
      <c r="B593" t="s">
        <v>3644</v>
      </c>
      <c r="C593" t="s">
        <v>3645</v>
      </c>
      <c r="D593">
        <v>2005</v>
      </c>
      <c r="E593">
        <v>107</v>
      </c>
      <c r="F593" t="s">
        <v>3646</v>
      </c>
      <c r="G593" t="s">
        <v>126</v>
      </c>
      <c r="H593" t="s">
        <v>41</v>
      </c>
      <c r="I593" t="s">
        <v>3647</v>
      </c>
      <c r="J593" t="s">
        <v>3644</v>
      </c>
      <c r="K593" t="s">
        <v>3643</v>
      </c>
      <c r="L593">
        <v>103</v>
      </c>
      <c r="M593">
        <v>6.4375</v>
      </c>
      <c r="N593" t="s">
        <v>3648</v>
      </c>
      <c r="O593" t="s">
        <v>33</v>
      </c>
      <c r="P593" t="s">
        <v>3649</v>
      </c>
      <c r="Q593" t="s">
        <v>170</v>
      </c>
      <c r="R593" t="s">
        <v>346</v>
      </c>
      <c r="S593" t="s">
        <v>270</v>
      </c>
      <c r="T593" t="s">
        <v>106</v>
      </c>
      <c r="U593" t="s">
        <v>81</v>
      </c>
      <c r="V593" t="s">
        <v>81</v>
      </c>
      <c r="W593" t="s">
        <v>79</v>
      </c>
      <c r="X593" t="s">
        <v>79</v>
      </c>
      <c r="Y593" t="s">
        <v>3650</v>
      </c>
      <c r="Z593" t="s">
        <v>3651</v>
      </c>
      <c r="AA593" t="s">
        <v>79</v>
      </c>
      <c r="AB593">
        <v>1</v>
      </c>
      <c r="AC593" t="s">
        <v>36</v>
      </c>
    </row>
    <row r="594" spans="1:29" x14ac:dyDescent="0.25">
      <c r="A594" t="s">
        <v>3652</v>
      </c>
      <c r="B594" t="s">
        <v>3653</v>
      </c>
      <c r="C594" t="s">
        <v>3654</v>
      </c>
      <c r="D594">
        <v>2004</v>
      </c>
      <c r="E594">
        <v>608</v>
      </c>
      <c r="F594" t="s">
        <v>3655</v>
      </c>
      <c r="G594" t="s">
        <v>126</v>
      </c>
      <c r="H594" t="s">
        <v>36</v>
      </c>
      <c r="I594" t="s">
        <v>3656</v>
      </c>
      <c r="J594" t="s">
        <v>3653</v>
      </c>
      <c r="K594" t="s">
        <v>3652</v>
      </c>
      <c r="L594">
        <v>542</v>
      </c>
      <c r="M594">
        <v>31.882352940000001</v>
      </c>
      <c r="N594" t="s">
        <v>34</v>
      </c>
      <c r="O594" t="s">
        <v>33</v>
      </c>
      <c r="P594" t="s">
        <v>33</v>
      </c>
      <c r="Q594" t="s">
        <v>33</v>
      </c>
      <c r="R594" t="s">
        <v>33</v>
      </c>
      <c r="S594" t="s">
        <v>33</v>
      </c>
      <c r="T594" t="s">
        <v>33</v>
      </c>
      <c r="U594" t="s">
        <v>33</v>
      </c>
      <c r="V594" t="s">
        <v>33</v>
      </c>
      <c r="W594" t="s">
        <v>33</v>
      </c>
      <c r="X594" t="s">
        <v>33</v>
      </c>
      <c r="Y594" t="s">
        <v>33</v>
      </c>
      <c r="Z594" t="s">
        <v>33</v>
      </c>
      <c r="AA594" t="s">
        <v>33</v>
      </c>
      <c r="AB594">
        <v>0</v>
      </c>
      <c r="AC594" t="s">
        <v>41</v>
      </c>
    </row>
    <row r="595" spans="1:29" x14ac:dyDescent="0.25">
      <c r="A595" t="s">
        <v>3657</v>
      </c>
      <c r="B595" t="s">
        <v>3658</v>
      </c>
      <c r="C595" t="s">
        <v>3659</v>
      </c>
      <c r="D595">
        <v>2004</v>
      </c>
      <c r="E595">
        <v>165</v>
      </c>
      <c r="F595" t="s">
        <v>3660</v>
      </c>
      <c r="G595" t="s">
        <v>126</v>
      </c>
      <c r="H595" t="s">
        <v>41</v>
      </c>
      <c r="I595" t="s">
        <v>3661</v>
      </c>
      <c r="J595" t="s">
        <v>3658</v>
      </c>
      <c r="K595" t="s">
        <v>3657</v>
      </c>
      <c r="L595">
        <v>154</v>
      </c>
      <c r="M595">
        <v>9.0588235289999997</v>
      </c>
      <c r="N595" t="s">
        <v>34</v>
      </c>
      <c r="O595" t="s">
        <v>33</v>
      </c>
      <c r="P595" t="s">
        <v>33</v>
      </c>
      <c r="Q595" t="s">
        <v>33</v>
      </c>
      <c r="R595" t="s">
        <v>33</v>
      </c>
      <c r="S595" t="s">
        <v>33</v>
      </c>
      <c r="T595" t="s">
        <v>33</v>
      </c>
      <c r="U595" t="s">
        <v>33</v>
      </c>
      <c r="V595" t="s">
        <v>33</v>
      </c>
      <c r="W595" t="s">
        <v>33</v>
      </c>
      <c r="X595" t="s">
        <v>33</v>
      </c>
      <c r="Y595" t="s">
        <v>33</v>
      </c>
      <c r="Z595" t="s">
        <v>33</v>
      </c>
      <c r="AA595" t="s">
        <v>33</v>
      </c>
      <c r="AB595">
        <v>0</v>
      </c>
      <c r="AC595" t="s">
        <v>41</v>
      </c>
    </row>
    <row r="596" spans="1:29" x14ac:dyDescent="0.25">
      <c r="A596" t="s">
        <v>3662</v>
      </c>
      <c r="B596" t="s">
        <v>3663</v>
      </c>
      <c r="C596" t="s">
        <v>3664</v>
      </c>
      <c r="D596">
        <v>2002</v>
      </c>
      <c r="E596">
        <v>178</v>
      </c>
      <c r="F596" t="s">
        <v>3665</v>
      </c>
      <c r="G596" t="s">
        <v>126</v>
      </c>
      <c r="H596" t="s">
        <v>41</v>
      </c>
      <c r="I596" t="s">
        <v>3666</v>
      </c>
      <c r="J596" t="s">
        <v>3663</v>
      </c>
      <c r="K596" t="s">
        <v>3662</v>
      </c>
      <c r="L596">
        <v>166</v>
      </c>
      <c r="M596">
        <v>8.7368421049999991</v>
      </c>
      <c r="N596" t="s">
        <v>3667</v>
      </c>
      <c r="O596" t="s">
        <v>33</v>
      </c>
      <c r="P596" t="s">
        <v>3668</v>
      </c>
      <c r="Q596" t="s">
        <v>170</v>
      </c>
      <c r="R596" t="s">
        <v>723</v>
      </c>
      <c r="S596" t="s">
        <v>438</v>
      </c>
      <c r="T596" t="s">
        <v>420</v>
      </c>
      <c r="U596" t="s">
        <v>79</v>
      </c>
      <c r="V596" t="s">
        <v>79</v>
      </c>
      <c r="W596" t="s">
        <v>79</v>
      </c>
      <c r="X596" t="s">
        <v>79</v>
      </c>
      <c r="Y596" t="s">
        <v>3669</v>
      </c>
      <c r="Z596" t="s">
        <v>295</v>
      </c>
      <c r="AA596" t="s">
        <v>79</v>
      </c>
      <c r="AB596">
        <v>1</v>
      </c>
      <c r="AC596" t="s">
        <v>41</v>
      </c>
    </row>
    <row r="597" spans="1:29" x14ac:dyDescent="0.25">
      <c r="A597" t="s">
        <v>3670</v>
      </c>
      <c r="B597" t="s">
        <v>3671</v>
      </c>
      <c r="C597" t="s">
        <v>3672</v>
      </c>
      <c r="D597">
        <v>2000</v>
      </c>
      <c r="E597">
        <v>148</v>
      </c>
      <c r="F597" t="s">
        <v>3673</v>
      </c>
      <c r="G597" t="s">
        <v>126</v>
      </c>
      <c r="H597" t="s">
        <v>41</v>
      </c>
      <c r="I597" t="s">
        <v>3674</v>
      </c>
      <c r="J597" t="s">
        <v>3671</v>
      </c>
      <c r="K597" t="s">
        <v>3670</v>
      </c>
      <c r="L597">
        <v>138</v>
      </c>
      <c r="M597">
        <v>6.5714285710000002</v>
      </c>
      <c r="N597" t="s">
        <v>3675</v>
      </c>
      <c r="O597" t="s">
        <v>33</v>
      </c>
      <c r="P597" t="s">
        <v>3676</v>
      </c>
      <c r="Q597" t="s">
        <v>170</v>
      </c>
      <c r="R597" t="s">
        <v>104</v>
      </c>
      <c r="S597" t="s">
        <v>438</v>
      </c>
      <c r="T597" t="s">
        <v>106</v>
      </c>
      <c r="U597" t="s">
        <v>79</v>
      </c>
      <c r="V597" t="s">
        <v>79</v>
      </c>
      <c r="W597" t="s">
        <v>79</v>
      </c>
      <c r="X597" t="s">
        <v>79</v>
      </c>
      <c r="Y597" t="s">
        <v>3677</v>
      </c>
      <c r="Z597" t="s">
        <v>3328</v>
      </c>
      <c r="AA597" t="s">
        <v>79</v>
      </c>
      <c r="AB597">
        <v>1</v>
      </c>
      <c r="AC597" t="s">
        <v>41</v>
      </c>
    </row>
    <row r="598" spans="1:29" x14ac:dyDescent="0.25">
      <c r="A598" t="s">
        <v>3678</v>
      </c>
      <c r="B598" t="s">
        <v>3679</v>
      </c>
      <c r="C598" t="s">
        <v>3680</v>
      </c>
      <c r="D598">
        <v>2000</v>
      </c>
      <c r="E598">
        <v>139</v>
      </c>
      <c r="F598" t="s">
        <v>3681</v>
      </c>
      <c r="G598" t="s">
        <v>126</v>
      </c>
      <c r="H598" t="s">
        <v>36</v>
      </c>
      <c r="I598" t="s">
        <v>3682</v>
      </c>
      <c r="J598" t="s">
        <v>3679</v>
      </c>
      <c r="K598" t="s">
        <v>3678</v>
      </c>
      <c r="L598">
        <v>122</v>
      </c>
      <c r="M598">
        <v>5.80952381</v>
      </c>
      <c r="N598" t="s">
        <v>34</v>
      </c>
      <c r="O598" t="s">
        <v>33</v>
      </c>
      <c r="P598" t="s">
        <v>33</v>
      </c>
      <c r="Q598" t="s">
        <v>33</v>
      </c>
      <c r="R598" t="s">
        <v>33</v>
      </c>
      <c r="S598" t="s">
        <v>33</v>
      </c>
      <c r="T598" t="s">
        <v>33</v>
      </c>
      <c r="U598" t="s">
        <v>33</v>
      </c>
      <c r="V598" t="s">
        <v>33</v>
      </c>
      <c r="W598" t="s">
        <v>33</v>
      </c>
      <c r="X598" t="s">
        <v>33</v>
      </c>
      <c r="Y598" t="s">
        <v>33</v>
      </c>
      <c r="Z598" t="s">
        <v>33</v>
      </c>
      <c r="AA598" t="s">
        <v>33</v>
      </c>
      <c r="AB598">
        <v>0</v>
      </c>
      <c r="AC598" t="s">
        <v>36</v>
      </c>
    </row>
    <row r="599" spans="1:29" x14ac:dyDescent="0.25">
      <c r="A599" t="s">
        <v>3683</v>
      </c>
      <c r="B599" t="s">
        <v>3684</v>
      </c>
      <c r="C599" t="s">
        <v>3685</v>
      </c>
      <c r="D599">
        <v>1998</v>
      </c>
      <c r="E599">
        <v>121</v>
      </c>
      <c r="F599" t="s">
        <v>3686</v>
      </c>
      <c r="G599" t="s">
        <v>126</v>
      </c>
      <c r="H599" t="s">
        <v>41</v>
      </c>
      <c r="I599" t="s">
        <v>3687</v>
      </c>
      <c r="J599" t="s">
        <v>3684</v>
      </c>
      <c r="K599" t="s">
        <v>3683</v>
      </c>
      <c r="L599">
        <v>110</v>
      </c>
      <c r="M599">
        <v>4.7826086959999996</v>
      </c>
      <c r="N599" t="s">
        <v>3688</v>
      </c>
      <c r="O599" t="s">
        <v>3689</v>
      </c>
      <c r="P599" t="s">
        <v>3690</v>
      </c>
      <c r="Q599" t="s">
        <v>170</v>
      </c>
      <c r="R599" t="s">
        <v>33</v>
      </c>
      <c r="S599" t="s">
        <v>79</v>
      </c>
      <c r="T599" t="s">
        <v>79</v>
      </c>
      <c r="U599" t="s">
        <v>79</v>
      </c>
      <c r="V599" t="s">
        <v>79</v>
      </c>
      <c r="W599" t="s">
        <v>79</v>
      </c>
      <c r="X599" t="s">
        <v>79</v>
      </c>
      <c r="Y599" t="s">
        <v>79</v>
      </c>
      <c r="Z599" t="s">
        <v>33</v>
      </c>
      <c r="AA599" t="s">
        <v>81</v>
      </c>
      <c r="AB599">
        <v>1</v>
      </c>
      <c r="AC599" t="s">
        <v>41</v>
      </c>
    </row>
    <row r="600" spans="1:29" x14ac:dyDescent="0.25">
      <c r="A600" t="s">
        <v>3691</v>
      </c>
      <c r="B600" t="s">
        <v>3692</v>
      </c>
      <c r="C600" t="s">
        <v>3693</v>
      </c>
      <c r="D600">
        <v>1995</v>
      </c>
      <c r="E600">
        <v>126</v>
      </c>
      <c r="F600" t="s">
        <v>3694</v>
      </c>
      <c r="G600" t="s">
        <v>126</v>
      </c>
      <c r="H600" t="s">
        <v>41</v>
      </c>
      <c r="I600" t="s">
        <v>3695</v>
      </c>
      <c r="J600" t="s">
        <v>3692</v>
      </c>
      <c r="K600" t="s">
        <v>3691</v>
      </c>
      <c r="L600">
        <v>118</v>
      </c>
      <c r="M600">
        <v>4.538461538</v>
      </c>
      <c r="N600" t="s">
        <v>34</v>
      </c>
      <c r="O600" t="s">
        <v>33</v>
      </c>
      <c r="P600" t="s">
        <v>33</v>
      </c>
      <c r="Q600" t="s">
        <v>33</v>
      </c>
      <c r="R600" t="s">
        <v>33</v>
      </c>
      <c r="S600" t="s">
        <v>33</v>
      </c>
      <c r="T600" t="s">
        <v>33</v>
      </c>
      <c r="U600" t="s">
        <v>33</v>
      </c>
      <c r="V600" t="s">
        <v>33</v>
      </c>
      <c r="W600" t="s">
        <v>33</v>
      </c>
      <c r="X600" t="s">
        <v>33</v>
      </c>
      <c r="Y600" t="s">
        <v>33</v>
      </c>
      <c r="Z600" t="s">
        <v>33</v>
      </c>
      <c r="AA600" t="s">
        <v>33</v>
      </c>
      <c r="AB600">
        <v>0</v>
      </c>
      <c r="AC600" t="s">
        <v>41</v>
      </c>
    </row>
    <row r="601" spans="1:29" x14ac:dyDescent="0.25">
      <c r="A601" t="s">
        <v>3809</v>
      </c>
      <c r="B601" t="s">
        <v>3810</v>
      </c>
      <c r="C601" t="s">
        <v>33</v>
      </c>
      <c r="D601">
        <v>2009</v>
      </c>
      <c r="E601">
        <v>72</v>
      </c>
      <c r="F601" t="s">
        <v>3811</v>
      </c>
      <c r="G601" t="s">
        <v>126</v>
      </c>
      <c r="H601" t="s">
        <v>36</v>
      </c>
      <c r="I601" t="s">
        <v>33</v>
      </c>
      <c r="J601" t="str">
        <f>B601</f>
        <v>Long-Term Changes in Forest Productivity: A Consistent Assessment in Even-Aged Stands</v>
      </c>
      <c r="K601" t="str">
        <f>A601</f>
        <v>Bontemps, Jean-Daniel; Herve, Jean-Christophe; Dhote, Jean-Francois</v>
      </c>
      <c r="L601">
        <f>E601</f>
        <v>72</v>
      </c>
      <c r="M601">
        <f>L601/(2023-D601)</f>
        <v>5.1428571428571432</v>
      </c>
      <c r="N601" t="s">
        <v>34</v>
      </c>
      <c r="O601" t="s">
        <v>3833</v>
      </c>
      <c r="P601" t="s">
        <v>33</v>
      </c>
      <c r="Q601" t="s">
        <v>33</v>
      </c>
      <c r="R601" t="s">
        <v>33</v>
      </c>
      <c r="S601" t="s">
        <v>33</v>
      </c>
      <c r="T601" t="s">
        <v>33</v>
      </c>
      <c r="U601" t="s">
        <v>33</v>
      </c>
      <c r="V601" t="s">
        <v>33</v>
      </c>
      <c r="W601" t="s">
        <v>33</v>
      </c>
      <c r="X601" t="s">
        <v>33</v>
      </c>
      <c r="Y601" t="s">
        <v>33</v>
      </c>
      <c r="Z601" t="s">
        <v>33</v>
      </c>
      <c r="AA601" t="s">
        <v>33</v>
      </c>
      <c r="AB601">
        <v>0</v>
      </c>
      <c r="AC601" t="s">
        <v>36</v>
      </c>
    </row>
    <row r="602" spans="1:29" x14ac:dyDescent="0.25">
      <c r="A602" t="s">
        <v>3812</v>
      </c>
      <c r="B602" t="s">
        <v>3813</v>
      </c>
      <c r="C602" t="s">
        <v>33</v>
      </c>
      <c r="D602">
        <v>2005</v>
      </c>
      <c r="E602">
        <v>80</v>
      </c>
      <c r="F602" t="s">
        <v>3814</v>
      </c>
      <c r="G602" t="s">
        <v>126</v>
      </c>
      <c r="H602" t="s">
        <v>36</v>
      </c>
      <c r="I602" t="s">
        <v>33</v>
      </c>
      <c r="J602" t="str">
        <f t="shared" ref="J602:J608" si="0">B602</f>
        <v>Influence of fire and El Nino on tree recruitment varies by species in Sierran mixed conifer</v>
      </c>
      <c r="K602" t="str">
        <f t="shared" ref="K602:K608" si="1">A602</f>
        <v>North, M; Hurteau, M; Fiegener, R; Barbour, M</v>
      </c>
      <c r="L602">
        <f t="shared" ref="L602:L608" si="2">E602</f>
        <v>80</v>
      </c>
      <c r="M602">
        <f t="shared" ref="M602:M608" si="3">L602/(2023-D602)</f>
        <v>4.4444444444444446</v>
      </c>
      <c r="N602" t="s">
        <v>34</v>
      </c>
      <c r="O602" t="s">
        <v>3833</v>
      </c>
      <c r="P602" t="s">
        <v>33</v>
      </c>
      <c r="Q602" t="s">
        <v>33</v>
      </c>
      <c r="R602" t="s">
        <v>33</v>
      </c>
      <c r="S602" t="s">
        <v>33</v>
      </c>
      <c r="T602" t="s">
        <v>33</v>
      </c>
      <c r="U602" t="s">
        <v>33</v>
      </c>
      <c r="V602" t="s">
        <v>33</v>
      </c>
      <c r="W602" t="s">
        <v>33</v>
      </c>
      <c r="X602" t="s">
        <v>33</v>
      </c>
      <c r="Y602" t="s">
        <v>33</v>
      </c>
      <c r="Z602" t="s">
        <v>33</v>
      </c>
      <c r="AA602" t="s">
        <v>33</v>
      </c>
      <c r="AB602">
        <v>0</v>
      </c>
      <c r="AC602" t="s">
        <v>36</v>
      </c>
    </row>
    <row r="603" spans="1:29" x14ac:dyDescent="0.25">
      <c r="A603" t="s">
        <v>3815</v>
      </c>
      <c r="B603" t="s">
        <v>3816</v>
      </c>
      <c r="C603" t="s">
        <v>33</v>
      </c>
      <c r="D603">
        <v>2001</v>
      </c>
      <c r="E603">
        <v>326</v>
      </c>
      <c r="F603" t="s">
        <v>3817</v>
      </c>
      <c r="G603" t="s">
        <v>126</v>
      </c>
      <c r="H603" t="s">
        <v>36</v>
      </c>
      <c r="I603" t="s">
        <v>33</v>
      </c>
      <c r="J603" t="str">
        <f t="shared" si="0"/>
        <v>Net primary production and carbon allocation patterns of boreal forest ecosystems</v>
      </c>
      <c r="K603" t="str">
        <f t="shared" si="1"/>
        <v>Gower, ST; Krankina, O; Olson, RJ; Apps, M; Linder, S; Wang, C</v>
      </c>
      <c r="L603">
        <f t="shared" si="2"/>
        <v>326</v>
      </c>
      <c r="M603">
        <f t="shared" si="3"/>
        <v>14.818181818181818</v>
      </c>
      <c r="N603" t="s">
        <v>34</v>
      </c>
      <c r="O603" t="s">
        <v>3833</v>
      </c>
      <c r="P603" t="s">
        <v>33</v>
      </c>
      <c r="Q603" t="s">
        <v>33</v>
      </c>
      <c r="R603" t="s">
        <v>33</v>
      </c>
      <c r="S603" t="s">
        <v>33</v>
      </c>
      <c r="T603" t="s">
        <v>33</v>
      </c>
      <c r="U603" t="s">
        <v>33</v>
      </c>
      <c r="V603" t="s">
        <v>33</v>
      </c>
      <c r="W603" t="s">
        <v>33</v>
      </c>
      <c r="X603" t="s">
        <v>33</v>
      </c>
      <c r="Y603" t="s">
        <v>33</v>
      </c>
      <c r="Z603" t="s">
        <v>33</v>
      </c>
      <c r="AA603" t="s">
        <v>33</v>
      </c>
      <c r="AB603">
        <v>0</v>
      </c>
      <c r="AC603" t="s">
        <v>36</v>
      </c>
    </row>
    <row r="604" spans="1:29" x14ac:dyDescent="0.25">
      <c r="A604" t="s">
        <v>3818</v>
      </c>
      <c r="B604" t="s">
        <v>3819</v>
      </c>
      <c r="C604" t="s">
        <v>33</v>
      </c>
      <c r="D604">
        <v>2015</v>
      </c>
      <c r="E604">
        <v>53</v>
      </c>
      <c r="F604" t="s">
        <v>3820</v>
      </c>
      <c r="G604" t="s">
        <v>126</v>
      </c>
      <c r="H604" t="s">
        <v>36</v>
      </c>
      <c r="I604" t="s">
        <v>33</v>
      </c>
      <c r="J604" t="str">
        <f t="shared" si="0"/>
        <v>Outcomes of Australian rural clinical schools: a decade of success building the rural medical workforce through the education and training continuum</v>
      </c>
      <c r="K604" t="str">
        <f t="shared" si="1"/>
        <v>Greenhill, J. A.; Walker, J.; Playford, D.</v>
      </c>
      <c r="L604">
        <f t="shared" si="2"/>
        <v>53</v>
      </c>
      <c r="M604">
        <f t="shared" si="3"/>
        <v>6.625</v>
      </c>
      <c r="N604" t="s">
        <v>34</v>
      </c>
      <c r="O604" t="s">
        <v>3836</v>
      </c>
      <c r="P604" t="s">
        <v>33</v>
      </c>
      <c r="Q604" t="s">
        <v>33</v>
      </c>
      <c r="R604" t="s">
        <v>33</v>
      </c>
      <c r="S604" t="s">
        <v>33</v>
      </c>
      <c r="T604" t="s">
        <v>33</v>
      </c>
      <c r="U604" t="s">
        <v>33</v>
      </c>
      <c r="V604" t="s">
        <v>33</v>
      </c>
      <c r="W604" t="s">
        <v>33</v>
      </c>
      <c r="X604" t="s">
        <v>33</v>
      </c>
      <c r="Y604" t="s">
        <v>33</v>
      </c>
      <c r="Z604" t="s">
        <v>33</v>
      </c>
      <c r="AA604" t="s">
        <v>33</v>
      </c>
      <c r="AB604">
        <v>0</v>
      </c>
      <c r="AC604" t="s">
        <v>36</v>
      </c>
    </row>
    <row r="605" spans="1:29" x14ac:dyDescent="0.25">
      <c r="A605" t="s">
        <v>3821</v>
      </c>
      <c r="B605" t="s">
        <v>3822</v>
      </c>
      <c r="C605" t="s">
        <v>33</v>
      </c>
      <c r="D605">
        <v>2006</v>
      </c>
      <c r="E605">
        <v>116</v>
      </c>
      <c r="F605" t="s">
        <v>3823</v>
      </c>
      <c r="G605" t="s">
        <v>126</v>
      </c>
      <c r="H605" t="s">
        <v>36</v>
      </c>
      <c r="I605" t="s">
        <v>33</v>
      </c>
      <c r="J605" t="str">
        <f t="shared" si="0"/>
        <v>Pathogens, nutritional deficiency, and climate influences on a declining moose population</v>
      </c>
      <c r="K605" t="str">
        <f t="shared" si="1"/>
        <v>Murray, Dennis L.; Cox, Eric W.; Ballard, Warren B.; Whitlaw, Heather A.; Lenarz, Mark S.; Custer, Thomas W.; Barnett, Terri; Fuller, Todd K.</v>
      </c>
      <c r="L605">
        <f t="shared" si="2"/>
        <v>116</v>
      </c>
      <c r="M605">
        <f t="shared" si="3"/>
        <v>6.8235294117647056</v>
      </c>
      <c r="N605" t="s">
        <v>34</v>
      </c>
      <c r="O605" t="s">
        <v>3834</v>
      </c>
      <c r="P605" t="s">
        <v>33</v>
      </c>
      <c r="Q605" t="s">
        <v>33</v>
      </c>
      <c r="R605" t="s">
        <v>33</v>
      </c>
      <c r="S605" t="s">
        <v>33</v>
      </c>
      <c r="T605" t="s">
        <v>33</v>
      </c>
      <c r="U605" t="s">
        <v>33</v>
      </c>
      <c r="V605" t="s">
        <v>33</v>
      </c>
      <c r="W605" t="s">
        <v>33</v>
      </c>
      <c r="X605" t="s">
        <v>33</v>
      </c>
      <c r="Y605" t="s">
        <v>33</v>
      </c>
      <c r="Z605" t="s">
        <v>33</v>
      </c>
      <c r="AA605" t="s">
        <v>33</v>
      </c>
      <c r="AB605">
        <v>0</v>
      </c>
      <c r="AC605" t="s">
        <v>36</v>
      </c>
    </row>
    <row r="606" spans="1:29" x14ac:dyDescent="0.25">
      <c r="A606" t="s">
        <v>3824</v>
      </c>
      <c r="B606" t="s">
        <v>3825</v>
      </c>
      <c r="C606" t="s">
        <v>33</v>
      </c>
      <c r="D606">
        <v>2021</v>
      </c>
      <c r="E606">
        <v>39</v>
      </c>
      <c r="F606" t="s">
        <v>3826</v>
      </c>
      <c r="G606" t="s">
        <v>126</v>
      </c>
      <c r="H606" t="s">
        <v>36</v>
      </c>
      <c r="I606" t="s">
        <v>33</v>
      </c>
      <c r="J606" t="str">
        <f t="shared" si="0"/>
        <v>Climate anxiety in children and young people and their beliefs about government responses to climate change: a global survey</v>
      </c>
      <c r="K606" t="str">
        <f t="shared" si="1"/>
        <v>Hickman, Caroline; Marks, Elizabeth; Pihkala, Panu; Clayton, Susan; Lewandowski, R. Eric; Mayall, Elouise E.; Wray, Britt; Mellor, Catriona; van Susteren, Lise</v>
      </c>
      <c r="L606">
        <f t="shared" si="2"/>
        <v>39</v>
      </c>
      <c r="M606">
        <f t="shared" si="3"/>
        <v>19.5</v>
      </c>
      <c r="N606" t="s">
        <v>34</v>
      </c>
      <c r="O606" t="s">
        <v>3835</v>
      </c>
      <c r="P606" t="s">
        <v>33</v>
      </c>
      <c r="Q606" t="s">
        <v>33</v>
      </c>
      <c r="R606" t="s">
        <v>33</v>
      </c>
      <c r="S606" t="s">
        <v>33</v>
      </c>
      <c r="T606" t="s">
        <v>33</v>
      </c>
      <c r="U606" t="s">
        <v>33</v>
      </c>
      <c r="V606" t="s">
        <v>33</v>
      </c>
      <c r="W606" t="s">
        <v>33</v>
      </c>
      <c r="X606" t="s">
        <v>33</v>
      </c>
      <c r="Y606" t="s">
        <v>33</v>
      </c>
      <c r="Z606" t="s">
        <v>33</v>
      </c>
      <c r="AA606" t="s">
        <v>33</v>
      </c>
      <c r="AB606">
        <v>0</v>
      </c>
      <c r="AC606" t="s">
        <v>36</v>
      </c>
    </row>
    <row r="607" spans="1:29" x14ac:dyDescent="0.25">
      <c r="A607" t="s">
        <v>3827</v>
      </c>
      <c r="B607" t="s">
        <v>3828</v>
      </c>
      <c r="C607" t="s">
        <v>33</v>
      </c>
      <c r="D607">
        <v>2021</v>
      </c>
      <c r="E607">
        <v>24</v>
      </c>
      <c r="F607" t="s">
        <v>3829</v>
      </c>
      <c r="G607" t="s">
        <v>126</v>
      </c>
      <c r="H607" t="s">
        <v>36</v>
      </c>
      <c r="I607" t="s">
        <v>33</v>
      </c>
      <c r="J607" t="str">
        <f t="shared" si="0"/>
        <v>Reducing the health effects of hot weather and heat extremes: from personal cooling strategies to green cities</v>
      </c>
      <c r="K607" t="str">
        <f t="shared" si="1"/>
        <v>Jay, Ollie; Capon, Anthony; Berry, Peter; Broderick, Carolyn; de Dear, Richard; Havenith, George; Honda, Yasushi; Kovats, R. Sari; Ma, Wei; Malik, Arunima; Morris, Nathan B.; Nybo, Lars; Seneviratne, Sonia I.; Vanos, Jennifer; Ebi, Kristie L.</v>
      </c>
      <c r="L607">
        <f t="shared" si="2"/>
        <v>24</v>
      </c>
      <c r="M607">
        <f t="shared" si="3"/>
        <v>12</v>
      </c>
      <c r="N607" t="s">
        <v>3837</v>
      </c>
      <c r="O607" t="s">
        <v>3838</v>
      </c>
      <c r="P607" t="s">
        <v>33</v>
      </c>
      <c r="Q607" t="s">
        <v>78</v>
      </c>
      <c r="R607" t="s">
        <v>104</v>
      </c>
      <c r="S607" t="s">
        <v>1992</v>
      </c>
      <c r="T607" t="s">
        <v>348</v>
      </c>
      <c r="U607" t="s">
        <v>79</v>
      </c>
      <c r="V607" t="s">
        <v>81</v>
      </c>
      <c r="W607" t="s">
        <v>79</v>
      </c>
      <c r="X607" t="s">
        <v>79</v>
      </c>
      <c r="Y607" t="s">
        <v>33</v>
      </c>
      <c r="Z607" t="s">
        <v>80</v>
      </c>
      <c r="AA607" t="s">
        <v>81</v>
      </c>
      <c r="AB607">
        <v>0</v>
      </c>
      <c r="AC607" t="s">
        <v>36</v>
      </c>
    </row>
    <row r="608" spans="1:29" x14ac:dyDescent="0.25">
      <c r="A608" t="s">
        <v>3830</v>
      </c>
      <c r="B608" t="s">
        <v>3831</v>
      </c>
      <c r="C608" t="s">
        <v>33</v>
      </c>
      <c r="D608">
        <v>2021</v>
      </c>
      <c r="E608">
        <v>28</v>
      </c>
      <c r="F608" t="s">
        <v>3832</v>
      </c>
      <c r="G608" t="s">
        <v>126</v>
      </c>
      <c r="H608" t="s">
        <v>36</v>
      </c>
      <c r="I608" t="s">
        <v>33</v>
      </c>
      <c r="J608" t="str">
        <f t="shared" si="0"/>
        <v>Climate change and child health: a scoping review and an expanded conceptual framework</v>
      </c>
      <c r="K608" t="str">
        <f t="shared" si="1"/>
        <v>Hellden, Daniel; Andersson, Camilla; Nilsson, Maria; Ebi, Kristie L.; Friberg, Peter; Alfven, Tobias</v>
      </c>
      <c r="L608">
        <f t="shared" si="2"/>
        <v>28</v>
      </c>
      <c r="M608">
        <f t="shared" si="3"/>
        <v>14</v>
      </c>
      <c r="N608" t="s">
        <v>34</v>
      </c>
      <c r="O608" t="s">
        <v>3835</v>
      </c>
      <c r="P608" t="s">
        <v>33</v>
      </c>
      <c r="Q608" t="s">
        <v>33</v>
      </c>
      <c r="R608" t="s">
        <v>33</v>
      </c>
      <c r="S608" t="s">
        <v>33</v>
      </c>
      <c r="T608" t="s">
        <v>33</v>
      </c>
      <c r="U608" t="s">
        <v>33</v>
      </c>
      <c r="V608" t="s">
        <v>33</v>
      </c>
      <c r="W608" t="s">
        <v>33</v>
      </c>
      <c r="X608" t="s">
        <v>33</v>
      </c>
      <c r="Y608" t="s">
        <v>33</v>
      </c>
      <c r="Z608" t="s">
        <v>33</v>
      </c>
      <c r="AA608" t="s">
        <v>33</v>
      </c>
      <c r="AB608">
        <v>0</v>
      </c>
      <c r="AC608"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C68BE-5C3A-46AB-8EE1-652D92581D2C}">
  <dimension ref="A1:U316"/>
  <sheetViews>
    <sheetView workbookViewId="0">
      <selection sqref="A1:C1"/>
    </sheetView>
  </sheetViews>
  <sheetFormatPr defaultRowHeight="15" x14ac:dyDescent="0.25"/>
  <sheetData>
    <row r="1" spans="1:21" x14ac:dyDescent="0.25">
      <c r="A1" t="s">
        <v>0</v>
      </c>
      <c r="B1" t="s">
        <v>1</v>
      </c>
      <c r="C1" t="s">
        <v>2</v>
      </c>
      <c r="D1" t="s">
        <v>9</v>
      </c>
      <c r="E1" t="s">
        <v>10</v>
      </c>
      <c r="F1" t="s">
        <v>13</v>
      </c>
      <c r="G1" t="s">
        <v>14</v>
      </c>
      <c r="H1" t="s">
        <v>15</v>
      </c>
      <c r="I1" t="s">
        <v>16</v>
      </c>
      <c r="J1" t="s">
        <v>17</v>
      </c>
      <c r="K1" t="s">
        <v>18</v>
      </c>
      <c r="L1" t="s">
        <v>19</v>
      </c>
      <c r="M1" t="s">
        <v>20</v>
      </c>
      <c r="N1" t="s">
        <v>21</v>
      </c>
      <c r="O1" t="s">
        <v>22</v>
      </c>
      <c r="P1" t="s">
        <v>23</v>
      </c>
      <c r="Q1" t="s">
        <v>24</v>
      </c>
      <c r="R1" t="s">
        <v>25</v>
      </c>
      <c r="S1" t="s">
        <v>26</v>
      </c>
      <c r="T1" t="s">
        <v>27</v>
      </c>
      <c r="U1" t="s">
        <v>28</v>
      </c>
    </row>
    <row r="2" spans="1:21" ht="18" x14ac:dyDescent="0.35">
      <c r="A2" t="s">
        <v>37</v>
      </c>
      <c r="B2" t="s">
        <v>38</v>
      </c>
      <c r="C2" t="s">
        <v>39</v>
      </c>
      <c r="D2" t="s">
        <v>33</v>
      </c>
      <c r="E2" t="s">
        <v>33</v>
      </c>
      <c r="F2" t="s">
        <v>3696</v>
      </c>
      <c r="G2" t="s">
        <v>3697</v>
      </c>
      <c r="H2" t="s">
        <v>33</v>
      </c>
      <c r="I2" t="s">
        <v>346</v>
      </c>
      <c r="J2" t="s">
        <v>347</v>
      </c>
      <c r="K2" t="s">
        <v>3698</v>
      </c>
      <c r="L2" t="s">
        <v>3699</v>
      </c>
      <c r="M2" t="s">
        <v>79</v>
      </c>
      <c r="N2" t="s">
        <v>79</v>
      </c>
      <c r="O2" t="s">
        <v>79</v>
      </c>
      <c r="P2" t="s">
        <v>79</v>
      </c>
      <c r="Q2" t="s">
        <v>3700</v>
      </c>
      <c r="R2" t="s">
        <v>3701</v>
      </c>
      <c r="S2" t="s">
        <v>79</v>
      </c>
      <c r="T2" t="s">
        <v>33</v>
      </c>
      <c r="U2" t="s">
        <v>41</v>
      </c>
    </row>
    <row r="3" spans="1:21" x14ac:dyDescent="0.25">
      <c r="A3" t="s">
        <v>42</v>
      </c>
      <c r="B3" t="s">
        <v>43</v>
      </c>
      <c r="C3" t="s">
        <v>44</v>
      </c>
      <c r="D3" t="s">
        <v>33</v>
      </c>
      <c r="E3" t="s">
        <v>33</v>
      </c>
      <c r="F3" t="s">
        <v>34</v>
      </c>
      <c r="G3" t="s">
        <v>33</v>
      </c>
      <c r="H3" t="s">
        <v>33</v>
      </c>
      <c r="I3" t="s">
        <v>33</v>
      </c>
      <c r="J3" t="s">
        <v>33</v>
      </c>
      <c r="K3" t="s">
        <v>33</v>
      </c>
      <c r="L3" t="s">
        <v>33</v>
      </c>
      <c r="M3" t="s">
        <v>33</v>
      </c>
      <c r="N3" t="s">
        <v>33</v>
      </c>
      <c r="O3" t="s">
        <v>33</v>
      </c>
      <c r="P3" t="s">
        <v>33</v>
      </c>
      <c r="Q3" t="s">
        <v>33</v>
      </c>
      <c r="R3" t="s">
        <v>33</v>
      </c>
      <c r="S3" t="s">
        <v>33</v>
      </c>
      <c r="T3" t="s">
        <v>33</v>
      </c>
      <c r="U3" t="s">
        <v>41</v>
      </c>
    </row>
    <row r="4" spans="1:21" x14ac:dyDescent="0.25">
      <c r="A4" t="s">
        <v>46</v>
      </c>
      <c r="B4" t="s">
        <v>47</v>
      </c>
      <c r="C4" t="s">
        <v>48</v>
      </c>
      <c r="D4" t="s">
        <v>33</v>
      </c>
      <c r="E4" t="s">
        <v>33</v>
      </c>
      <c r="F4" t="s">
        <v>34</v>
      </c>
      <c r="G4" t="s">
        <v>33</v>
      </c>
      <c r="H4" t="s">
        <v>33</v>
      </c>
      <c r="I4" t="s">
        <v>33</v>
      </c>
      <c r="J4" t="s">
        <v>33</v>
      </c>
      <c r="K4" t="s">
        <v>33</v>
      </c>
      <c r="L4" t="s">
        <v>33</v>
      </c>
      <c r="M4" t="s">
        <v>33</v>
      </c>
      <c r="N4" t="s">
        <v>33</v>
      </c>
      <c r="O4" t="s">
        <v>33</v>
      </c>
      <c r="P4" t="s">
        <v>33</v>
      </c>
      <c r="Q4" t="s">
        <v>33</v>
      </c>
      <c r="R4" t="s">
        <v>33</v>
      </c>
      <c r="S4" t="s">
        <v>33</v>
      </c>
      <c r="T4" t="s">
        <v>33</v>
      </c>
      <c r="U4" t="s">
        <v>41</v>
      </c>
    </row>
    <row r="5" spans="1:21" x14ac:dyDescent="0.25">
      <c r="A5" t="s">
        <v>55</v>
      </c>
      <c r="B5" t="s">
        <v>56</v>
      </c>
      <c r="C5" t="s">
        <v>57</v>
      </c>
      <c r="D5" t="s">
        <v>33</v>
      </c>
      <c r="E5" t="s">
        <v>33</v>
      </c>
      <c r="F5" t="s">
        <v>34</v>
      </c>
      <c r="G5" t="s">
        <v>33</v>
      </c>
      <c r="H5" t="s">
        <v>33</v>
      </c>
      <c r="I5" t="s">
        <v>33</v>
      </c>
      <c r="J5" t="s">
        <v>33</v>
      </c>
      <c r="K5" t="s">
        <v>33</v>
      </c>
      <c r="L5" t="s">
        <v>33</v>
      </c>
      <c r="M5" t="s">
        <v>33</v>
      </c>
      <c r="N5" t="s">
        <v>33</v>
      </c>
      <c r="O5" t="s">
        <v>33</v>
      </c>
      <c r="P5" t="s">
        <v>33</v>
      </c>
      <c r="Q5" t="s">
        <v>33</v>
      </c>
      <c r="R5" t="s">
        <v>33</v>
      </c>
      <c r="S5" t="s">
        <v>33</v>
      </c>
      <c r="T5" t="s">
        <v>33</v>
      </c>
      <c r="U5" t="s">
        <v>41</v>
      </c>
    </row>
    <row r="6" spans="1:21" x14ac:dyDescent="0.25">
      <c r="A6" t="s">
        <v>59</v>
      </c>
      <c r="B6" t="s">
        <v>60</v>
      </c>
      <c r="C6" t="s">
        <v>61</v>
      </c>
      <c r="D6" t="s">
        <v>33</v>
      </c>
      <c r="E6" t="s">
        <v>33</v>
      </c>
      <c r="F6" t="s">
        <v>34</v>
      </c>
      <c r="G6" t="s">
        <v>33</v>
      </c>
      <c r="H6" t="s">
        <v>33</v>
      </c>
      <c r="I6" t="s">
        <v>33</v>
      </c>
      <c r="J6" t="s">
        <v>33</v>
      </c>
      <c r="K6" t="s">
        <v>33</v>
      </c>
      <c r="L6" t="s">
        <v>33</v>
      </c>
      <c r="M6" t="s">
        <v>33</v>
      </c>
      <c r="N6" t="s">
        <v>33</v>
      </c>
      <c r="O6" t="s">
        <v>33</v>
      </c>
      <c r="P6" t="s">
        <v>33</v>
      </c>
      <c r="Q6" t="s">
        <v>33</v>
      </c>
      <c r="R6" t="s">
        <v>33</v>
      </c>
      <c r="S6" t="s">
        <v>33</v>
      </c>
      <c r="T6" t="s">
        <v>33</v>
      </c>
      <c r="U6" t="s">
        <v>41</v>
      </c>
    </row>
    <row r="7" spans="1:21" x14ac:dyDescent="0.25">
      <c r="A7" t="s">
        <v>87</v>
      </c>
      <c r="B7" t="s">
        <v>88</v>
      </c>
      <c r="C7" t="s">
        <v>89</v>
      </c>
      <c r="D7" t="s">
        <v>33</v>
      </c>
      <c r="E7" t="s">
        <v>33</v>
      </c>
      <c r="F7" t="s">
        <v>34</v>
      </c>
      <c r="G7" t="s">
        <v>33</v>
      </c>
      <c r="H7" t="s">
        <v>33</v>
      </c>
      <c r="I7" t="s">
        <v>33</v>
      </c>
      <c r="J7" t="s">
        <v>33</v>
      </c>
      <c r="K7" t="s">
        <v>33</v>
      </c>
      <c r="L7" t="s">
        <v>33</v>
      </c>
      <c r="M7" t="s">
        <v>33</v>
      </c>
      <c r="N7" t="s">
        <v>33</v>
      </c>
      <c r="O7" t="s">
        <v>33</v>
      </c>
      <c r="P7" t="s">
        <v>33</v>
      </c>
      <c r="Q7" t="s">
        <v>33</v>
      </c>
      <c r="R7" t="s">
        <v>33</v>
      </c>
      <c r="S7" t="s">
        <v>33</v>
      </c>
      <c r="T7" t="s">
        <v>33</v>
      </c>
      <c r="U7" t="s">
        <v>41</v>
      </c>
    </row>
    <row r="8" spans="1:21" x14ac:dyDescent="0.25">
      <c r="A8" t="s">
        <v>91</v>
      </c>
      <c r="B8" t="s">
        <v>92</v>
      </c>
      <c r="C8" t="s">
        <v>93</v>
      </c>
      <c r="D8" t="s">
        <v>33</v>
      </c>
      <c r="E8" t="s">
        <v>33</v>
      </c>
      <c r="F8" t="s">
        <v>34</v>
      </c>
      <c r="G8" t="s">
        <v>33</v>
      </c>
      <c r="H8" t="s">
        <v>33</v>
      </c>
      <c r="I8" t="s">
        <v>33</v>
      </c>
      <c r="J8" t="s">
        <v>33</v>
      </c>
      <c r="K8" t="s">
        <v>33</v>
      </c>
      <c r="L8" t="s">
        <v>33</v>
      </c>
      <c r="M8" t="s">
        <v>33</v>
      </c>
      <c r="N8" t="s">
        <v>33</v>
      </c>
      <c r="O8" t="s">
        <v>33</v>
      </c>
      <c r="P8" t="s">
        <v>33</v>
      </c>
      <c r="Q8" t="s">
        <v>33</v>
      </c>
      <c r="R8" t="s">
        <v>33</v>
      </c>
      <c r="S8" t="s">
        <v>33</v>
      </c>
      <c r="T8" t="s">
        <v>33</v>
      </c>
      <c r="U8" t="s">
        <v>41</v>
      </c>
    </row>
    <row r="9" spans="1:21" x14ac:dyDescent="0.25">
      <c r="A9" t="s">
        <v>95</v>
      </c>
      <c r="B9" t="s">
        <v>96</v>
      </c>
      <c r="C9" t="s">
        <v>97</v>
      </c>
      <c r="D9" t="s">
        <v>33</v>
      </c>
      <c r="E9" t="s">
        <v>33</v>
      </c>
      <c r="F9" t="s">
        <v>3702</v>
      </c>
      <c r="G9" t="s">
        <v>3703</v>
      </c>
      <c r="H9" t="s">
        <v>33</v>
      </c>
      <c r="I9" t="s">
        <v>78</v>
      </c>
      <c r="J9" t="s">
        <v>104</v>
      </c>
      <c r="K9" t="s">
        <v>3698</v>
      </c>
      <c r="L9" t="s">
        <v>3704</v>
      </c>
      <c r="M9" t="s">
        <v>33</v>
      </c>
      <c r="N9" t="s">
        <v>33</v>
      </c>
      <c r="O9" t="s">
        <v>33</v>
      </c>
      <c r="P9" t="s">
        <v>3705</v>
      </c>
      <c r="Q9" t="s">
        <v>3706</v>
      </c>
      <c r="R9" t="s">
        <v>3707</v>
      </c>
      <c r="S9" t="s">
        <v>79</v>
      </c>
      <c r="T9" t="s">
        <v>33</v>
      </c>
      <c r="U9" t="s">
        <v>41</v>
      </c>
    </row>
    <row r="10" spans="1:21" x14ac:dyDescent="0.25">
      <c r="A10" t="s">
        <v>114</v>
      </c>
      <c r="B10" t="s">
        <v>115</v>
      </c>
      <c r="C10" t="s">
        <v>116</v>
      </c>
      <c r="D10" t="s">
        <v>33</v>
      </c>
      <c r="E10" t="s">
        <v>33</v>
      </c>
      <c r="F10" t="s">
        <v>34</v>
      </c>
      <c r="G10" t="s">
        <v>33</v>
      </c>
      <c r="H10" t="s">
        <v>33</v>
      </c>
      <c r="I10" t="s">
        <v>33</v>
      </c>
      <c r="J10" t="s">
        <v>33</v>
      </c>
      <c r="K10" t="s">
        <v>33</v>
      </c>
      <c r="L10" t="s">
        <v>33</v>
      </c>
      <c r="M10" t="s">
        <v>33</v>
      </c>
      <c r="N10" t="s">
        <v>33</v>
      </c>
      <c r="O10" t="s">
        <v>33</v>
      </c>
      <c r="P10" t="s">
        <v>33</v>
      </c>
      <c r="Q10" t="s">
        <v>33</v>
      </c>
      <c r="R10" t="s">
        <v>33</v>
      </c>
      <c r="S10" t="s">
        <v>33</v>
      </c>
      <c r="T10" t="s">
        <v>33</v>
      </c>
      <c r="U10" t="s">
        <v>41</v>
      </c>
    </row>
    <row r="11" spans="1:21" x14ac:dyDescent="0.25">
      <c r="A11" t="s">
        <v>118</v>
      </c>
      <c r="B11" t="s">
        <v>119</v>
      </c>
      <c r="C11" t="s">
        <v>120</v>
      </c>
      <c r="D11" t="s">
        <v>33</v>
      </c>
      <c r="E11" t="s">
        <v>33</v>
      </c>
      <c r="F11" t="s">
        <v>34</v>
      </c>
      <c r="G11" t="s">
        <v>33</v>
      </c>
      <c r="H11" t="s">
        <v>33</v>
      </c>
      <c r="I11" t="s">
        <v>33</v>
      </c>
      <c r="J11" t="s">
        <v>33</v>
      </c>
      <c r="K11" t="s">
        <v>33</v>
      </c>
      <c r="L11" t="s">
        <v>33</v>
      </c>
      <c r="M11" t="s">
        <v>33</v>
      </c>
      <c r="N11" t="s">
        <v>33</v>
      </c>
      <c r="O11" t="s">
        <v>33</v>
      </c>
      <c r="P11" t="s">
        <v>33</v>
      </c>
      <c r="Q11" t="s">
        <v>33</v>
      </c>
      <c r="R11" t="s">
        <v>33</v>
      </c>
      <c r="S11" t="s">
        <v>33</v>
      </c>
      <c r="T11" t="s">
        <v>33</v>
      </c>
      <c r="U11" t="s">
        <v>41</v>
      </c>
    </row>
    <row r="12" spans="1:21" x14ac:dyDescent="0.25">
      <c r="A12" t="s">
        <v>122</v>
      </c>
      <c r="B12" t="s">
        <v>123</v>
      </c>
      <c r="C12" t="s">
        <v>124</v>
      </c>
      <c r="D12" t="s">
        <v>123</v>
      </c>
      <c r="E12" t="s">
        <v>128</v>
      </c>
      <c r="F12" t="s">
        <v>34</v>
      </c>
      <c r="G12" t="s">
        <v>33</v>
      </c>
      <c r="H12" t="s">
        <v>33</v>
      </c>
      <c r="I12" t="s">
        <v>33</v>
      </c>
      <c r="J12" t="s">
        <v>33</v>
      </c>
      <c r="K12" t="s">
        <v>33</v>
      </c>
      <c r="L12" t="s">
        <v>33</v>
      </c>
      <c r="M12" t="s">
        <v>33</v>
      </c>
      <c r="N12" t="s">
        <v>33</v>
      </c>
      <c r="O12" t="s">
        <v>33</v>
      </c>
      <c r="P12" t="s">
        <v>33</v>
      </c>
      <c r="Q12" t="s">
        <v>33</v>
      </c>
      <c r="R12" t="s">
        <v>33</v>
      </c>
      <c r="S12" t="s">
        <v>33</v>
      </c>
      <c r="T12">
        <v>0</v>
      </c>
      <c r="U12" t="s">
        <v>41</v>
      </c>
    </row>
    <row r="13" spans="1:21" x14ac:dyDescent="0.25">
      <c r="A13" t="s">
        <v>134</v>
      </c>
      <c r="B13" t="s">
        <v>135</v>
      </c>
      <c r="C13" t="s">
        <v>136</v>
      </c>
      <c r="D13" t="s">
        <v>33</v>
      </c>
      <c r="E13" t="s">
        <v>33</v>
      </c>
      <c r="F13" t="s">
        <v>34</v>
      </c>
      <c r="G13" t="s">
        <v>33</v>
      </c>
      <c r="H13" t="s">
        <v>33</v>
      </c>
      <c r="I13" t="s">
        <v>33</v>
      </c>
      <c r="J13" t="s">
        <v>33</v>
      </c>
      <c r="K13" t="s">
        <v>33</v>
      </c>
      <c r="L13" t="s">
        <v>33</v>
      </c>
      <c r="M13" t="s">
        <v>33</v>
      </c>
      <c r="N13" t="s">
        <v>33</v>
      </c>
      <c r="O13" t="s">
        <v>33</v>
      </c>
      <c r="P13" t="s">
        <v>33</v>
      </c>
      <c r="Q13" t="s">
        <v>33</v>
      </c>
      <c r="R13" t="s">
        <v>33</v>
      </c>
      <c r="S13" t="s">
        <v>33</v>
      </c>
      <c r="T13" t="s">
        <v>33</v>
      </c>
      <c r="U13" t="s">
        <v>41</v>
      </c>
    </row>
    <row r="14" spans="1:21" x14ac:dyDescent="0.25">
      <c r="A14" t="s">
        <v>138</v>
      </c>
      <c r="B14" t="s">
        <v>139</v>
      </c>
      <c r="C14" t="s">
        <v>140</v>
      </c>
      <c r="D14" t="s">
        <v>33</v>
      </c>
      <c r="E14" t="s">
        <v>33</v>
      </c>
      <c r="F14" t="s">
        <v>34</v>
      </c>
      <c r="G14" t="s">
        <v>33</v>
      </c>
      <c r="H14" t="s">
        <v>33</v>
      </c>
      <c r="I14" t="s">
        <v>33</v>
      </c>
      <c r="J14" t="s">
        <v>33</v>
      </c>
      <c r="K14" t="s">
        <v>33</v>
      </c>
      <c r="L14" t="s">
        <v>33</v>
      </c>
      <c r="M14" t="s">
        <v>33</v>
      </c>
      <c r="N14" t="s">
        <v>33</v>
      </c>
      <c r="O14" t="s">
        <v>33</v>
      </c>
      <c r="P14" t="s">
        <v>33</v>
      </c>
      <c r="Q14" t="s">
        <v>33</v>
      </c>
      <c r="R14" t="s">
        <v>33</v>
      </c>
      <c r="S14" t="s">
        <v>33</v>
      </c>
      <c r="T14" t="s">
        <v>33</v>
      </c>
      <c r="U14" t="s">
        <v>41</v>
      </c>
    </row>
    <row r="15" spans="1:21" x14ac:dyDescent="0.25">
      <c r="A15" t="s">
        <v>142</v>
      </c>
      <c r="B15" t="s">
        <v>143</v>
      </c>
      <c r="C15" t="s">
        <v>144</v>
      </c>
      <c r="D15" t="s">
        <v>33</v>
      </c>
      <c r="E15" t="s">
        <v>33</v>
      </c>
      <c r="F15" t="s">
        <v>34</v>
      </c>
      <c r="G15" t="s">
        <v>33</v>
      </c>
      <c r="H15" t="s">
        <v>33</v>
      </c>
      <c r="I15" t="s">
        <v>33</v>
      </c>
      <c r="J15" t="s">
        <v>33</v>
      </c>
      <c r="K15" t="s">
        <v>33</v>
      </c>
      <c r="L15" t="s">
        <v>33</v>
      </c>
      <c r="M15" t="s">
        <v>33</v>
      </c>
      <c r="N15" t="s">
        <v>33</v>
      </c>
      <c r="O15" t="s">
        <v>33</v>
      </c>
      <c r="P15" t="s">
        <v>33</v>
      </c>
      <c r="Q15" t="s">
        <v>33</v>
      </c>
      <c r="R15" t="s">
        <v>33</v>
      </c>
      <c r="S15" t="s">
        <v>33</v>
      </c>
      <c r="T15" t="s">
        <v>33</v>
      </c>
      <c r="U15" t="s">
        <v>41</v>
      </c>
    </row>
    <row r="16" spans="1:21" ht="16.5" x14ac:dyDescent="0.25">
      <c r="A16" t="s">
        <v>146</v>
      </c>
      <c r="B16" t="s">
        <v>147</v>
      </c>
      <c r="C16" t="s">
        <v>148</v>
      </c>
      <c r="D16" t="s">
        <v>33</v>
      </c>
      <c r="E16" t="s">
        <v>33</v>
      </c>
      <c r="F16" t="s">
        <v>3708</v>
      </c>
      <c r="G16" s="2" t="s">
        <v>3709</v>
      </c>
      <c r="H16" t="s">
        <v>33</v>
      </c>
      <c r="I16" t="s">
        <v>78</v>
      </c>
      <c r="J16" t="s">
        <v>3710</v>
      </c>
      <c r="K16" t="s">
        <v>3711</v>
      </c>
      <c r="L16" t="s">
        <v>3699</v>
      </c>
      <c r="M16" t="s">
        <v>79</v>
      </c>
      <c r="N16" t="s">
        <v>79</v>
      </c>
      <c r="O16" t="s">
        <v>79</v>
      </c>
      <c r="P16" t="s">
        <v>79</v>
      </c>
      <c r="Q16" t="s">
        <v>3712</v>
      </c>
      <c r="R16" t="s">
        <v>172</v>
      </c>
      <c r="S16" t="s">
        <v>79</v>
      </c>
      <c r="T16" t="s">
        <v>33</v>
      </c>
      <c r="U16" t="s">
        <v>41</v>
      </c>
    </row>
    <row r="17" spans="1:21" ht="16.5" x14ac:dyDescent="0.25">
      <c r="A17" t="s">
        <v>150</v>
      </c>
      <c r="B17" t="s">
        <v>151</v>
      </c>
      <c r="C17" t="s">
        <v>152</v>
      </c>
      <c r="D17" t="s">
        <v>33</v>
      </c>
      <c r="E17" t="s">
        <v>33</v>
      </c>
      <c r="F17" t="s">
        <v>34</v>
      </c>
      <c r="G17" s="2" t="s">
        <v>3713</v>
      </c>
      <c r="H17" t="s">
        <v>33</v>
      </c>
      <c r="I17" t="s">
        <v>33</v>
      </c>
      <c r="J17" t="s">
        <v>33</v>
      </c>
      <c r="K17" t="s">
        <v>33</v>
      </c>
      <c r="L17" t="s">
        <v>33</v>
      </c>
      <c r="M17" t="s">
        <v>33</v>
      </c>
      <c r="N17" t="s">
        <v>33</v>
      </c>
      <c r="O17" t="s">
        <v>33</v>
      </c>
      <c r="P17" t="s">
        <v>33</v>
      </c>
      <c r="Q17" t="s">
        <v>33</v>
      </c>
      <c r="R17" t="s">
        <v>33</v>
      </c>
      <c r="S17" t="s">
        <v>33</v>
      </c>
      <c r="T17" t="s">
        <v>33</v>
      </c>
      <c r="U17" t="s">
        <v>41</v>
      </c>
    </row>
    <row r="18" spans="1:21" ht="16.5" x14ac:dyDescent="0.25">
      <c r="A18" t="s">
        <v>154</v>
      </c>
      <c r="B18" t="s">
        <v>155</v>
      </c>
      <c r="C18" t="s">
        <v>156</v>
      </c>
      <c r="D18" t="s">
        <v>155</v>
      </c>
      <c r="E18" t="s">
        <v>159</v>
      </c>
      <c r="F18" t="s">
        <v>34</v>
      </c>
      <c r="G18" s="2" t="s">
        <v>3714</v>
      </c>
      <c r="H18" t="s">
        <v>33</v>
      </c>
      <c r="I18" t="s">
        <v>33</v>
      </c>
      <c r="J18" t="s">
        <v>33</v>
      </c>
      <c r="K18" t="s">
        <v>33</v>
      </c>
      <c r="L18" t="s">
        <v>33</v>
      </c>
      <c r="M18" t="s">
        <v>33</v>
      </c>
      <c r="N18" t="s">
        <v>33</v>
      </c>
      <c r="O18" t="s">
        <v>33</v>
      </c>
      <c r="P18" t="s">
        <v>33</v>
      </c>
      <c r="Q18" t="s">
        <v>33</v>
      </c>
      <c r="R18" t="s">
        <v>33</v>
      </c>
      <c r="S18" t="s">
        <v>33</v>
      </c>
      <c r="T18">
        <v>0</v>
      </c>
      <c r="U18" t="s">
        <v>41</v>
      </c>
    </row>
    <row r="19" spans="1:21" x14ac:dyDescent="0.25">
      <c r="A19" t="s">
        <v>192</v>
      </c>
      <c r="B19" t="s">
        <v>193</v>
      </c>
      <c r="C19" t="s">
        <v>194</v>
      </c>
      <c r="D19" t="s">
        <v>33</v>
      </c>
      <c r="E19" t="s">
        <v>33</v>
      </c>
      <c r="F19" t="s">
        <v>34</v>
      </c>
      <c r="G19" t="s">
        <v>33</v>
      </c>
      <c r="H19" t="s">
        <v>33</v>
      </c>
      <c r="I19" t="s">
        <v>33</v>
      </c>
      <c r="J19" t="s">
        <v>33</v>
      </c>
      <c r="K19" t="s">
        <v>33</v>
      </c>
      <c r="L19" t="s">
        <v>33</v>
      </c>
      <c r="M19" t="s">
        <v>33</v>
      </c>
      <c r="N19" t="s">
        <v>33</v>
      </c>
      <c r="O19" t="s">
        <v>33</v>
      </c>
      <c r="P19" t="s">
        <v>33</v>
      </c>
      <c r="Q19" t="s">
        <v>33</v>
      </c>
      <c r="R19" t="s">
        <v>33</v>
      </c>
      <c r="S19" t="s">
        <v>33</v>
      </c>
      <c r="T19" t="s">
        <v>33</v>
      </c>
      <c r="U19" t="s">
        <v>41</v>
      </c>
    </row>
    <row r="20" spans="1:21" x14ac:dyDescent="0.25">
      <c r="A20" t="s">
        <v>206</v>
      </c>
      <c r="B20" t="s">
        <v>207</v>
      </c>
      <c r="C20" t="s">
        <v>208</v>
      </c>
      <c r="D20" t="s">
        <v>33</v>
      </c>
      <c r="E20" t="s">
        <v>33</v>
      </c>
      <c r="F20" t="s">
        <v>34</v>
      </c>
      <c r="G20" t="s">
        <v>33</v>
      </c>
      <c r="H20" t="s">
        <v>33</v>
      </c>
      <c r="I20" t="s">
        <v>33</v>
      </c>
      <c r="J20" t="s">
        <v>33</v>
      </c>
      <c r="K20" t="s">
        <v>33</v>
      </c>
      <c r="L20" t="s">
        <v>33</v>
      </c>
      <c r="M20" t="s">
        <v>33</v>
      </c>
      <c r="N20" t="s">
        <v>33</v>
      </c>
      <c r="O20" t="s">
        <v>33</v>
      </c>
      <c r="P20" t="s">
        <v>33</v>
      </c>
      <c r="Q20" t="s">
        <v>33</v>
      </c>
      <c r="R20" t="s">
        <v>33</v>
      </c>
      <c r="S20" t="s">
        <v>33</v>
      </c>
      <c r="T20" t="s">
        <v>33</v>
      </c>
      <c r="U20" t="s">
        <v>41</v>
      </c>
    </row>
    <row r="21" spans="1:21" x14ac:dyDescent="0.25">
      <c r="A21" t="s">
        <v>210</v>
      </c>
      <c r="B21" t="s">
        <v>211</v>
      </c>
      <c r="C21" t="s">
        <v>212</v>
      </c>
      <c r="D21" t="s">
        <v>211</v>
      </c>
      <c r="E21" t="s">
        <v>215</v>
      </c>
      <c r="F21" t="s">
        <v>34</v>
      </c>
      <c r="G21" t="s">
        <v>33</v>
      </c>
      <c r="H21" t="s">
        <v>33</v>
      </c>
      <c r="I21" t="s">
        <v>33</v>
      </c>
      <c r="J21" t="s">
        <v>33</v>
      </c>
      <c r="K21" t="s">
        <v>33</v>
      </c>
      <c r="L21" t="s">
        <v>33</v>
      </c>
      <c r="M21" t="s">
        <v>33</v>
      </c>
      <c r="N21" t="s">
        <v>33</v>
      </c>
      <c r="O21" t="s">
        <v>33</v>
      </c>
      <c r="P21" t="s">
        <v>33</v>
      </c>
      <c r="Q21" t="s">
        <v>33</v>
      </c>
      <c r="R21" t="s">
        <v>33</v>
      </c>
      <c r="S21" t="s">
        <v>33</v>
      </c>
      <c r="T21">
        <v>0</v>
      </c>
      <c r="U21" t="s">
        <v>41</v>
      </c>
    </row>
    <row r="22" spans="1:21" x14ac:dyDescent="0.25">
      <c r="A22" t="s">
        <v>226</v>
      </c>
      <c r="B22" t="s">
        <v>227</v>
      </c>
      <c r="C22" t="s">
        <v>228</v>
      </c>
      <c r="D22" t="s">
        <v>227</v>
      </c>
      <c r="E22" t="s">
        <v>231</v>
      </c>
      <c r="F22" t="s">
        <v>232</v>
      </c>
      <c r="G22" t="s">
        <v>33</v>
      </c>
      <c r="H22" t="s">
        <v>33</v>
      </c>
      <c r="I22" t="s">
        <v>79</v>
      </c>
      <c r="J22" t="s">
        <v>79</v>
      </c>
      <c r="K22" t="s">
        <v>79</v>
      </c>
      <c r="L22" t="s">
        <v>79</v>
      </c>
      <c r="M22" t="s">
        <v>79</v>
      </c>
      <c r="N22" t="s">
        <v>79</v>
      </c>
      <c r="O22" t="s">
        <v>79</v>
      </c>
      <c r="P22" t="s">
        <v>79</v>
      </c>
      <c r="Q22" t="s">
        <v>79</v>
      </c>
      <c r="R22" t="s">
        <v>33</v>
      </c>
      <c r="S22" t="s">
        <v>81</v>
      </c>
      <c r="T22">
        <v>1</v>
      </c>
      <c r="U22" t="s">
        <v>41</v>
      </c>
    </row>
    <row r="23" spans="1:21" x14ac:dyDescent="0.25">
      <c r="A23" t="s">
        <v>245</v>
      </c>
      <c r="B23" t="s">
        <v>246</v>
      </c>
      <c r="C23" t="s">
        <v>247</v>
      </c>
      <c r="D23" t="s">
        <v>33</v>
      </c>
      <c r="E23" t="s">
        <v>33</v>
      </c>
      <c r="F23" t="s">
        <v>34</v>
      </c>
      <c r="G23" t="s">
        <v>33</v>
      </c>
      <c r="H23" t="s">
        <v>33</v>
      </c>
      <c r="I23" t="s">
        <v>33</v>
      </c>
      <c r="J23" t="s">
        <v>33</v>
      </c>
      <c r="K23" t="s">
        <v>33</v>
      </c>
      <c r="L23" t="s">
        <v>33</v>
      </c>
      <c r="M23" t="s">
        <v>33</v>
      </c>
      <c r="N23" t="s">
        <v>33</v>
      </c>
      <c r="O23" t="s">
        <v>33</v>
      </c>
      <c r="P23" t="s">
        <v>33</v>
      </c>
      <c r="Q23" t="s">
        <v>33</v>
      </c>
      <c r="R23" t="s">
        <v>33</v>
      </c>
      <c r="S23" t="s">
        <v>33</v>
      </c>
      <c r="T23" t="s">
        <v>33</v>
      </c>
      <c r="U23" t="s">
        <v>41</v>
      </c>
    </row>
    <row r="24" spans="1:21" x14ac:dyDescent="0.25">
      <c r="A24" t="s">
        <v>249</v>
      </c>
      <c r="B24" t="s">
        <v>250</v>
      </c>
      <c r="C24" t="s">
        <v>251</v>
      </c>
      <c r="D24" t="s">
        <v>33</v>
      </c>
      <c r="E24" t="s">
        <v>33</v>
      </c>
      <c r="F24" t="s">
        <v>34</v>
      </c>
      <c r="G24" t="s">
        <v>33</v>
      </c>
      <c r="H24" t="s">
        <v>33</v>
      </c>
      <c r="I24" t="s">
        <v>33</v>
      </c>
      <c r="J24" t="s">
        <v>33</v>
      </c>
      <c r="K24" t="s">
        <v>33</v>
      </c>
      <c r="L24" t="s">
        <v>33</v>
      </c>
      <c r="M24" t="s">
        <v>33</v>
      </c>
      <c r="N24" t="s">
        <v>33</v>
      </c>
      <c r="O24" t="s">
        <v>33</v>
      </c>
      <c r="P24" t="s">
        <v>33</v>
      </c>
      <c r="Q24" t="s">
        <v>33</v>
      </c>
      <c r="R24" t="s">
        <v>33</v>
      </c>
      <c r="S24" t="s">
        <v>33</v>
      </c>
      <c r="T24" t="s">
        <v>33</v>
      </c>
      <c r="U24" t="s">
        <v>41</v>
      </c>
    </row>
    <row r="25" spans="1:21" x14ac:dyDescent="0.25">
      <c r="A25" t="s">
        <v>273</v>
      </c>
      <c r="B25" t="s">
        <v>274</v>
      </c>
      <c r="C25" t="s">
        <v>275</v>
      </c>
      <c r="D25" t="s">
        <v>33</v>
      </c>
      <c r="E25" t="s">
        <v>33</v>
      </c>
      <c r="F25" t="s">
        <v>34</v>
      </c>
      <c r="G25" t="s">
        <v>33</v>
      </c>
      <c r="H25" t="s">
        <v>33</v>
      </c>
      <c r="I25" t="s">
        <v>33</v>
      </c>
      <c r="J25" t="s">
        <v>33</v>
      </c>
      <c r="K25" t="s">
        <v>33</v>
      </c>
      <c r="L25" t="s">
        <v>33</v>
      </c>
      <c r="M25" t="s">
        <v>33</v>
      </c>
      <c r="N25" t="s">
        <v>33</v>
      </c>
      <c r="O25" t="s">
        <v>33</v>
      </c>
      <c r="P25" t="s">
        <v>33</v>
      </c>
      <c r="Q25" t="s">
        <v>33</v>
      </c>
      <c r="R25" t="s">
        <v>33</v>
      </c>
      <c r="S25" t="s">
        <v>33</v>
      </c>
      <c r="T25" t="s">
        <v>33</v>
      </c>
      <c r="U25" t="s">
        <v>41</v>
      </c>
    </row>
    <row r="26" spans="1:21" x14ac:dyDescent="0.25">
      <c r="A26" t="s">
        <v>287</v>
      </c>
      <c r="B26" t="s">
        <v>288</v>
      </c>
      <c r="C26" t="s">
        <v>289</v>
      </c>
      <c r="D26" t="s">
        <v>288</v>
      </c>
      <c r="E26" t="s">
        <v>292</v>
      </c>
      <c r="F26" t="s">
        <v>293</v>
      </c>
      <c r="G26" t="s">
        <v>33</v>
      </c>
      <c r="H26" t="s">
        <v>33</v>
      </c>
      <c r="I26" t="s">
        <v>170</v>
      </c>
      <c r="J26" t="s">
        <v>33</v>
      </c>
      <c r="K26" t="s">
        <v>270</v>
      </c>
      <c r="L26" t="s">
        <v>106</v>
      </c>
      <c r="M26" t="s">
        <v>79</v>
      </c>
      <c r="N26" t="s">
        <v>81</v>
      </c>
      <c r="O26" t="s">
        <v>79</v>
      </c>
      <c r="P26" t="s">
        <v>79</v>
      </c>
      <c r="Q26" t="s">
        <v>294</v>
      </c>
      <c r="R26" t="s">
        <v>295</v>
      </c>
      <c r="S26" t="s">
        <v>79</v>
      </c>
      <c r="T26">
        <v>1</v>
      </c>
      <c r="U26" t="s">
        <v>41</v>
      </c>
    </row>
    <row r="27" spans="1:21" x14ac:dyDescent="0.25">
      <c r="A27" t="s">
        <v>296</v>
      </c>
      <c r="B27" t="s">
        <v>297</v>
      </c>
      <c r="C27" t="s">
        <v>298</v>
      </c>
      <c r="D27" t="s">
        <v>33</v>
      </c>
      <c r="E27" t="s">
        <v>33</v>
      </c>
      <c r="F27" t="s">
        <v>34</v>
      </c>
      <c r="G27" t="s">
        <v>33</v>
      </c>
      <c r="H27" t="s">
        <v>33</v>
      </c>
      <c r="I27" t="s">
        <v>33</v>
      </c>
      <c r="J27" t="s">
        <v>33</v>
      </c>
      <c r="K27" t="s">
        <v>33</v>
      </c>
      <c r="L27" t="s">
        <v>33</v>
      </c>
      <c r="M27" t="s">
        <v>33</v>
      </c>
      <c r="N27" t="s">
        <v>33</v>
      </c>
      <c r="O27" t="s">
        <v>33</v>
      </c>
      <c r="P27" t="s">
        <v>33</v>
      </c>
      <c r="Q27" t="s">
        <v>33</v>
      </c>
      <c r="R27" t="s">
        <v>33</v>
      </c>
      <c r="S27" t="s">
        <v>33</v>
      </c>
      <c r="T27" t="s">
        <v>33</v>
      </c>
      <c r="U27" t="s">
        <v>41</v>
      </c>
    </row>
    <row r="28" spans="1:21" x14ac:dyDescent="0.25">
      <c r="A28" t="s">
        <v>317</v>
      </c>
      <c r="B28" t="s">
        <v>318</v>
      </c>
      <c r="C28" t="s">
        <v>319</v>
      </c>
      <c r="D28" t="s">
        <v>318</v>
      </c>
      <c r="E28" t="s">
        <v>322</v>
      </c>
      <c r="F28" t="s">
        <v>34</v>
      </c>
      <c r="G28" t="s">
        <v>33</v>
      </c>
      <c r="H28" t="s">
        <v>33</v>
      </c>
      <c r="I28" t="s">
        <v>33</v>
      </c>
      <c r="J28" t="s">
        <v>33</v>
      </c>
      <c r="K28" t="s">
        <v>33</v>
      </c>
      <c r="L28" t="s">
        <v>33</v>
      </c>
      <c r="M28" t="s">
        <v>33</v>
      </c>
      <c r="N28" t="s">
        <v>33</v>
      </c>
      <c r="O28" t="s">
        <v>33</v>
      </c>
      <c r="P28" t="s">
        <v>33</v>
      </c>
      <c r="Q28" t="s">
        <v>33</v>
      </c>
      <c r="R28" t="s">
        <v>33</v>
      </c>
      <c r="S28" t="s">
        <v>33</v>
      </c>
      <c r="T28">
        <v>0</v>
      </c>
      <c r="U28" t="s">
        <v>41</v>
      </c>
    </row>
    <row r="29" spans="1:21" x14ac:dyDescent="0.25">
      <c r="A29" t="s">
        <v>329</v>
      </c>
      <c r="B29" t="s">
        <v>330</v>
      </c>
      <c r="C29" t="s">
        <v>331</v>
      </c>
      <c r="D29" t="s">
        <v>33</v>
      </c>
      <c r="E29" t="s">
        <v>33</v>
      </c>
      <c r="F29" t="s">
        <v>34</v>
      </c>
      <c r="G29" t="s">
        <v>33</v>
      </c>
      <c r="H29" t="s">
        <v>33</v>
      </c>
      <c r="I29" t="s">
        <v>33</v>
      </c>
      <c r="J29" t="s">
        <v>33</v>
      </c>
      <c r="K29" t="s">
        <v>33</v>
      </c>
      <c r="L29" t="s">
        <v>33</v>
      </c>
      <c r="M29" t="s">
        <v>33</v>
      </c>
      <c r="N29" t="s">
        <v>33</v>
      </c>
      <c r="O29" t="s">
        <v>33</v>
      </c>
      <c r="P29" t="s">
        <v>33</v>
      </c>
      <c r="Q29" t="s">
        <v>33</v>
      </c>
      <c r="R29" t="s">
        <v>33</v>
      </c>
      <c r="S29" t="s">
        <v>33</v>
      </c>
      <c r="T29" t="s">
        <v>33</v>
      </c>
      <c r="U29" t="s">
        <v>41</v>
      </c>
    </row>
    <row r="30" spans="1:21" x14ac:dyDescent="0.25">
      <c r="A30" t="s">
        <v>333</v>
      </c>
      <c r="B30" t="s">
        <v>334</v>
      </c>
      <c r="C30" t="s">
        <v>335</v>
      </c>
      <c r="D30" t="s">
        <v>334</v>
      </c>
      <c r="E30" t="s">
        <v>338</v>
      </c>
      <c r="F30" t="s">
        <v>34</v>
      </c>
      <c r="G30" t="s">
        <v>33</v>
      </c>
      <c r="H30" t="s">
        <v>33</v>
      </c>
      <c r="I30" t="s">
        <v>33</v>
      </c>
      <c r="J30" t="s">
        <v>33</v>
      </c>
      <c r="K30" t="s">
        <v>33</v>
      </c>
      <c r="L30" t="s">
        <v>33</v>
      </c>
      <c r="M30" t="s">
        <v>33</v>
      </c>
      <c r="N30" t="s">
        <v>33</v>
      </c>
      <c r="O30" t="s">
        <v>33</v>
      </c>
      <c r="P30" t="s">
        <v>33</v>
      </c>
      <c r="Q30" t="s">
        <v>33</v>
      </c>
      <c r="R30" t="s">
        <v>33</v>
      </c>
      <c r="S30" t="s">
        <v>33</v>
      </c>
      <c r="T30">
        <v>0</v>
      </c>
      <c r="U30" t="s">
        <v>41</v>
      </c>
    </row>
    <row r="31" spans="1:21" x14ac:dyDescent="0.25">
      <c r="A31" t="s">
        <v>339</v>
      </c>
      <c r="B31" t="s">
        <v>340</v>
      </c>
      <c r="C31" t="s">
        <v>341</v>
      </c>
      <c r="D31" t="s">
        <v>340</v>
      </c>
      <c r="E31" t="s">
        <v>344</v>
      </c>
      <c r="F31" t="s">
        <v>345</v>
      </c>
      <c r="G31" t="s">
        <v>33</v>
      </c>
      <c r="H31" t="s">
        <v>33</v>
      </c>
      <c r="I31" t="s">
        <v>346</v>
      </c>
      <c r="J31" t="s">
        <v>347</v>
      </c>
      <c r="K31" t="s">
        <v>309</v>
      </c>
      <c r="L31" t="s">
        <v>348</v>
      </c>
      <c r="M31" t="s">
        <v>79</v>
      </c>
      <c r="N31" t="s">
        <v>79</v>
      </c>
      <c r="O31" t="s">
        <v>79</v>
      </c>
      <c r="P31" t="s">
        <v>349</v>
      </c>
      <c r="Q31" t="s">
        <v>79</v>
      </c>
      <c r="R31" t="s">
        <v>172</v>
      </c>
      <c r="S31" t="s">
        <v>79</v>
      </c>
      <c r="T31">
        <v>1</v>
      </c>
      <c r="U31" t="s">
        <v>41</v>
      </c>
    </row>
    <row r="32" spans="1:21" x14ac:dyDescent="0.25">
      <c r="A32" t="s">
        <v>350</v>
      </c>
      <c r="B32" t="s">
        <v>351</v>
      </c>
      <c r="C32" t="s">
        <v>352</v>
      </c>
      <c r="D32" t="s">
        <v>351</v>
      </c>
      <c r="E32" t="s">
        <v>355</v>
      </c>
      <c r="F32" t="s">
        <v>34</v>
      </c>
      <c r="G32" t="s">
        <v>33</v>
      </c>
      <c r="H32" t="s">
        <v>33</v>
      </c>
      <c r="I32" t="s">
        <v>33</v>
      </c>
      <c r="J32" t="s">
        <v>33</v>
      </c>
      <c r="K32" t="s">
        <v>33</v>
      </c>
      <c r="L32" t="s">
        <v>33</v>
      </c>
      <c r="M32" t="s">
        <v>33</v>
      </c>
      <c r="N32" t="s">
        <v>33</v>
      </c>
      <c r="O32" t="s">
        <v>33</v>
      </c>
      <c r="P32" t="s">
        <v>33</v>
      </c>
      <c r="Q32" t="s">
        <v>33</v>
      </c>
      <c r="R32" t="s">
        <v>33</v>
      </c>
      <c r="S32" t="s">
        <v>33</v>
      </c>
      <c r="T32">
        <v>0</v>
      </c>
      <c r="U32" t="s">
        <v>41</v>
      </c>
    </row>
    <row r="33" spans="1:21" x14ac:dyDescent="0.25">
      <c r="A33" t="s">
        <v>367</v>
      </c>
      <c r="B33" t="s">
        <v>368</v>
      </c>
      <c r="C33" t="s">
        <v>369</v>
      </c>
      <c r="D33" t="s">
        <v>368</v>
      </c>
      <c r="E33" t="s">
        <v>372</v>
      </c>
      <c r="F33" t="s">
        <v>373</v>
      </c>
      <c r="G33" t="s">
        <v>33</v>
      </c>
      <c r="H33" t="s">
        <v>33</v>
      </c>
      <c r="I33" t="s">
        <v>170</v>
      </c>
      <c r="J33" t="s">
        <v>374</v>
      </c>
      <c r="K33" t="s">
        <v>309</v>
      </c>
      <c r="L33" t="s">
        <v>375</v>
      </c>
      <c r="M33" t="s">
        <v>79</v>
      </c>
      <c r="N33" t="s">
        <v>79</v>
      </c>
      <c r="O33" t="s">
        <v>79</v>
      </c>
      <c r="P33" t="s">
        <v>79</v>
      </c>
      <c r="Q33" t="s">
        <v>376</v>
      </c>
      <c r="R33" t="s">
        <v>172</v>
      </c>
      <c r="S33" t="s">
        <v>79</v>
      </c>
      <c r="T33">
        <v>1</v>
      </c>
      <c r="U33" t="s">
        <v>41</v>
      </c>
    </row>
    <row r="34" spans="1:21" x14ac:dyDescent="0.25">
      <c r="A34" t="s">
        <v>377</v>
      </c>
      <c r="B34" t="s">
        <v>378</v>
      </c>
      <c r="C34" t="s">
        <v>379</v>
      </c>
      <c r="D34" t="s">
        <v>378</v>
      </c>
      <c r="E34" t="s">
        <v>382</v>
      </c>
      <c r="F34" t="s">
        <v>34</v>
      </c>
      <c r="G34" t="s">
        <v>33</v>
      </c>
      <c r="H34" t="s">
        <v>33</v>
      </c>
      <c r="I34" t="s">
        <v>33</v>
      </c>
      <c r="J34" t="s">
        <v>33</v>
      </c>
      <c r="K34" t="s">
        <v>33</v>
      </c>
      <c r="L34" t="s">
        <v>33</v>
      </c>
      <c r="M34" t="s">
        <v>33</v>
      </c>
      <c r="N34" t="s">
        <v>33</v>
      </c>
      <c r="O34" t="s">
        <v>33</v>
      </c>
      <c r="P34" t="s">
        <v>33</v>
      </c>
      <c r="Q34" t="s">
        <v>33</v>
      </c>
      <c r="R34" t="s">
        <v>33</v>
      </c>
      <c r="S34" t="s">
        <v>33</v>
      </c>
      <c r="T34">
        <v>0</v>
      </c>
      <c r="U34" t="s">
        <v>41</v>
      </c>
    </row>
    <row r="35" spans="1:21" x14ac:dyDescent="0.25">
      <c r="A35" t="s">
        <v>383</v>
      </c>
      <c r="B35" t="s">
        <v>384</v>
      </c>
      <c r="C35" t="s">
        <v>385</v>
      </c>
      <c r="D35" t="s">
        <v>384</v>
      </c>
      <c r="E35" t="s">
        <v>388</v>
      </c>
      <c r="F35" t="s">
        <v>34</v>
      </c>
      <c r="G35" t="s">
        <v>33</v>
      </c>
      <c r="H35" t="s">
        <v>33</v>
      </c>
      <c r="I35" t="s">
        <v>33</v>
      </c>
      <c r="J35" t="s">
        <v>33</v>
      </c>
      <c r="K35" t="s">
        <v>33</v>
      </c>
      <c r="L35" t="s">
        <v>33</v>
      </c>
      <c r="M35" t="s">
        <v>33</v>
      </c>
      <c r="N35" t="s">
        <v>33</v>
      </c>
      <c r="O35" t="s">
        <v>33</v>
      </c>
      <c r="P35" t="s">
        <v>33</v>
      </c>
      <c r="Q35" t="s">
        <v>33</v>
      </c>
      <c r="R35" t="s">
        <v>33</v>
      </c>
      <c r="S35" t="s">
        <v>33</v>
      </c>
      <c r="T35">
        <v>0</v>
      </c>
      <c r="U35" t="s">
        <v>41</v>
      </c>
    </row>
    <row r="36" spans="1:21" x14ac:dyDescent="0.25">
      <c r="A36" t="s">
        <v>399</v>
      </c>
      <c r="B36" t="s">
        <v>400</v>
      </c>
      <c r="C36" t="s">
        <v>401</v>
      </c>
      <c r="D36" t="s">
        <v>400</v>
      </c>
      <c r="E36" t="s">
        <v>404</v>
      </c>
      <c r="F36" t="s">
        <v>34</v>
      </c>
      <c r="G36" t="s">
        <v>33</v>
      </c>
      <c r="H36" t="s">
        <v>33</v>
      </c>
      <c r="I36" t="s">
        <v>33</v>
      </c>
      <c r="J36" t="s">
        <v>33</v>
      </c>
      <c r="K36" t="s">
        <v>33</v>
      </c>
      <c r="L36" t="s">
        <v>33</v>
      </c>
      <c r="M36" t="s">
        <v>33</v>
      </c>
      <c r="N36" t="s">
        <v>33</v>
      </c>
      <c r="O36" t="s">
        <v>33</v>
      </c>
      <c r="P36" t="s">
        <v>33</v>
      </c>
      <c r="Q36" t="s">
        <v>33</v>
      </c>
      <c r="R36" t="s">
        <v>33</v>
      </c>
      <c r="S36" t="s">
        <v>33</v>
      </c>
      <c r="T36">
        <v>0</v>
      </c>
      <c r="U36" t="s">
        <v>41</v>
      </c>
    </row>
    <row r="37" spans="1:21" x14ac:dyDescent="0.25">
      <c r="A37" t="s">
        <v>424</v>
      </c>
      <c r="B37" t="s">
        <v>425</v>
      </c>
      <c r="C37" t="s">
        <v>426</v>
      </c>
      <c r="D37" t="s">
        <v>425</v>
      </c>
      <c r="E37" t="s">
        <v>429</v>
      </c>
      <c r="F37" t="s">
        <v>34</v>
      </c>
      <c r="G37" t="s">
        <v>33</v>
      </c>
      <c r="H37" t="s">
        <v>33</v>
      </c>
      <c r="I37" t="s">
        <v>33</v>
      </c>
      <c r="J37" t="s">
        <v>33</v>
      </c>
      <c r="K37" t="s">
        <v>33</v>
      </c>
      <c r="L37" t="s">
        <v>33</v>
      </c>
      <c r="M37" t="s">
        <v>33</v>
      </c>
      <c r="N37" t="s">
        <v>33</v>
      </c>
      <c r="O37" t="s">
        <v>33</v>
      </c>
      <c r="P37" t="s">
        <v>33</v>
      </c>
      <c r="Q37" t="s">
        <v>33</v>
      </c>
      <c r="R37" t="s">
        <v>33</v>
      </c>
      <c r="S37" t="s">
        <v>33</v>
      </c>
      <c r="T37">
        <v>0</v>
      </c>
      <c r="U37" t="s">
        <v>41</v>
      </c>
    </row>
    <row r="38" spans="1:21" x14ac:dyDescent="0.25">
      <c r="A38" t="s">
        <v>430</v>
      </c>
      <c r="B38" t="s">
        <v>431</v>
      </c>
      <c r="C38" t="s">
        <v>432</v>
      </c>
      <c r="D38" t="s">
        <v>431</v>
      </c>
      <c r="E38" t="s">
        <v>435</v>
      </c>
      <c r="F38" t="s">
        <v>436</v>
      </c>
      <c r="G38" t="s">
        <v>33</v>
      </c>
      <c r="H38" t="s">
        <v>33</v>
      </c>
      <c r="I38" t="s">
        <v>437</v>
      </c>
      <c r="J38" t="s">
        <v>33</v>
      </c>
      <c r="K38" t="s">
        <v>438</v>
      </c>
      <c r="L38" t="s">
        <v>420</v>
      </c>
      <c r="M38" t="s">
        <v>79</v>
      </c>
      <c r="N38" t="s">
        <v>79</v>
      </c>
      <c r="O38" t="s">
        <v>79</v>
      </c>
      <c r="P38" t="s">
        <v>79</v>
      </c>
      <c r="Q38" t="s">
        <v>439</v>
      </c>
      <c r="R38" t="s">
        <v>440</v>
      </c>
      <c r="S38" t="s">
        <v>79</v>
      </c>
      <c r="T38">
        <v>1</v>
      </c>
      <c r="U38" t="s">
        <v>41</v>
      </c>
    </row>
    <row r="39" spans="1:21" x14ac:dyDescent="0.25">
      <c r="A39" t="s">
        <v>452</v>
      </c>
      <c r="B39" t="s">
        <v>453</v>
      </c>
      <c r="C39" t="s">
        <v>454</v>
      </c>
      <c r="D39" t="s">
        <v>453</v>
      </c>
      <c r="E39" t="s">
        <v>457</v>
      </c>
      <c r="F39" t="s">
        <v>458</v>
      </c>
      <c r="G39" t="s">
        <v>33</v>
      </c>
      <c r="H39" t="s">
        <v>33</v>
      </c>
      <c r="I39" t="s">
        <v>459</v>
      </c>
      <c r="J39" t="s">
        <v>460</v>
      </c>
      <c r="K39" t="s">
        <v>438</v>
      </c>
      <c r="L39" t="s">
        <v>106</v>
      </c>
      <c r="M39" t="s">
        <v>79</v>
      </c>
      <c r="N39" t="s">
        <v>79</v>
      </c>
      <c r="O39" t="s">
        <v>79</v>
      </c>
      <c r="P39" t="s">
        <v>79</v>
      </c>
      <c r="Q39" t="s">
        <v>461</v>
      </c>
      <c r="R39" t="s">
        <v>172</v>
      </c>
      <c r="S39" t="s">
        <v>79</v>
      </c>
      <c r="T39">
        <v>1</v>
      </c>
      <c r="U39" t="s">
        <v>41</v>
      </c>
    </row>
    <row r="40" spans="1:21" x14ac:dyDescent="0.25">
      <c r="A40" t="s">
        <v>474</v>
      </c>
      <c r="B40" t="s">
        <v>475</v>
      </c>
      <c r="C40" t="s">
        <v>476</v>
      </c>
      <c r="D40" t="s">
        <v>475</v>
      </c>
      <c r="E40" t="s">
        <v>479</v>
      </c>
      <c r="F40" t="s">
        <v>34</v>
      </c>
      <c r="G40" t="s">
        <v>33</v>
      </c>
      <c r="H40" t="s">
        <v>33</v>
      </c>
      <c r="I40" t="s">
        <v>33</v>
      </c>
      <c r="J40" t="s">
        <v>33</v>
      </c>
      <c r="K40" t="s">
        <v>33</v>
      </c>
      <c r="L40" t="s">
        <v>33</v>
      </c>
      <c r="M40" t="s">
        <v>33</v>
      </c>
      <c r="N40" t="s">
        <v>33</v>
      </c>
      <c r="O40" t="s">
        <v>33</v>
      </c>
      <c r="P40" t="s">
        <v>33</v>
      </c>
      <c r="Q40" t="s">
        <v>33</v>
      </c>
      <c r="R40" t="s">
        <v>33</v>
      </c>
      <c r="S40" t="s">
        <v>33</v>
      </c>
      <c r="T40">
        <v>0</v>
      </c>
      <c r="U40" t="s">
        <v>41</v>
      </c>
    </row>
    <row r="41" spans="1:21" x14ac:dyDescent="0.25">
      <c r="A41" t="s">
        <v>480</v>
      </c>
      <c r="B41" t="s">
        <v>481</v>
      </c>
      <c r="C41" t="s">
        <v>482</v>
      </c>
      <c r="D41" t="s">
        <v>481</v>
      </c>
      <c r="E41" t="s">
        <v>485</v>
      </c>
      <c r="F41" t="s">
        <v>486</v>
      </c>
      <c r="G41" t="s">
        <v>487</v>
      </c>
      <c r="H41" t="s">
        <v>488</v>
      </c>
      <c r="I41" t="s">
        <v>170</v>
      </c>
      <c r="J41" t="s">
        <v>489</v>
      </c>
      <c r="K41" t="s">
        <v>309</v>
      </c>
      <c r="L41" t="s">
        <v>106</v>
      </c>
      <c r="M41" t="s">
        <v>79</v>
      </c>
      <c r="N41" t="s">
        <v>79</v>
      </c>
      <c r="O41" t="s">
        <v>79</v>
      </c>
      <c r="P41" t="s">
        <v>79</v>
      </c>
      <c r="Q41" t="s">
        <v>490</v>
      </c>
      <c r="R41" t="s">
        <v>491</v>
      </c>
      <c r="S41" t="s">
        <v>79</v>
      </c>
      <c r="T41">
        <v>1</v>
      </c>
      <c r="U41" t="s">
        <v>41</v>
      </c>
    </row>
    <row r="42" spans="1:21" x14ac:dyDescent="0.25">
      <c r="A42" t="s">
        <v>492</v>
      </c>
      <c r="B42" t="s">
        <v>493</v>
      </c>
      <c r="C42" t="s">
        <v>494</v>
      </c>
      <c r="D42" t="s">
        <v>33</v>
      </c>
      <c r="E42" t="s">
        <v>33</v>
      </c>
      <c r="F42" t="s">
        <v>3715</v>
      </c>
      <c r="G42" t="s">
        <v>3716</v>
      </c>
      <c r="H42" t="s">
        <v>33</v>
      </c>
      <c r="I42" t="s">
        <v>346</v>
      </c>
      <c r="J42" t="s">
        <v>3717</v>
      </c>
      <c r="K42" t="s">
        <v>3718</v>
      </c>
      <c r="L42" t="s">
        <v>3719</v>
      </c>
      <c r="M42" t="s">
        <v>79</v>
      </c>
      <c r="N42" t="s">
        <v>79</v>
      </c>
      <c r="O42" t="s">
        <v>79</v>
      </c>
      <c r="P42" t="s">
        <v>79</v>
      </c>
      <c r="Q42" t="s">
        <v>79</v>
      </c>
      <c r="R42" t="s">
        <v>34</v>
      </c>
      <c r="S42" t="s">
        <v>81</v>
      </c>
      <c r="T42" t="s">
        <v>33</v>
      </c>
      <c r="U42" t="s">
        <v>41</v>
      </c>
    </row>
    <row r="43" spans="1:21" x14ac:dyDescent="0.25">
      <c r="A43" t="s">
        <v>496</v>
      </c>
      <c r="B43" t="s">
        <v>497</v>
      </c>
      <c r="C43" t="s">
        <v>498</v>
      </c>
      <c r="D43" t="s">
        <v>497</v>
      </c>
      <c r="E43" t="s">
        <v>501</v>
      </c>
      <c r="F43" t="s">
        <v>502</v>
      </c>
      <c r="G43" t="s">
        <v>503</v>
      </c>
      <c r="H43" t="s">
        <v>33</v>
      </c>
      <c r="I43" t="s">
        <v>170</v>
      </c>
      <c r="J43" t="s">
        <v>504</v>
      </c>
      <c r="K43" t="s">
        <v>309</v>
      </c>
      <c r="L43" t="s">
        <v>106</v>
      </c>
      <c r="M43" t="s">
        <v>81</v>
      </c>
      <c r="N43" t="s">
        <v>79</v>
      </c>
      <c r="O43" t="s">
        <v>79</v>
      </c>
      <c r="P43" t="s">
        <v>79</v>
      </c>
      <c r="Q43" t="s">
        <v>505</v>
      </c>
      <c r="R43" t="s">
        <v>172</v>
      </c>
      <c r="S43" t="s">
        <v>79</v>
      </c>
      <c r="T43">
        <v>1</v>
      </c>
      <c r="U43" t="s">
        <v>41</v>
      </c>
    </row>
    <row r="44" spans="1:21" x14ac:dyDescent="0.25">
      <c r="A44" t="s">
        <v>512</v>
      </c>
      <c r="B44" t="s">
        <v>513</v>
      </c>
      <c r="C44" t="s">
        <v>514</v>
      </c>
      <c r="D44" t="s">
        <v>513</v>
      </c>
      <c r="E44" t="s">
        <v>517</v>
      </c>
      <c r="F44" t="s">
        <v>518</v>
      </c>
      <c r="G44" t="s">
        <v>33</v>
      </c>
      <c r="H44" t="s">
        <v>33</v>
      </c>
      <c r="I44" t="s">
        <v>170</v>
      </c>
      <c r="J44" t="s">
        <v>104</v>
      </c>
      <c r="K44" t="s">
        <v>438</v>
      </c>
      <c r="L44" t="s">
        <v>106</v>
      </c>
      <c r="M44" t="s">
        <v>79</v>
      </c>
      <c r="N44" t="s">
        <v>79</v>
      </c>
      <c r="O44" t="s">
        <v>79</v>
      </c>
      <c r="P44" t="s">
        <v>79</v>
      </c>
      <c r="Q44" t="s">
        <v>519</v>
      </c>
      <c r="R44" t="s">
        <v>520</v>
      </c>
      <c r="S44" t="s">
        <v>79</v>
      </c>
      <c r="T44">
        <v>1</v>
      </c>
      <c r="U44" t="s">
        <v>41</v>
      </c>
    </row>
    <row r="45" spans="1:21" x14ac:dyDescent="0.25">
      <c r="A45" t="s">
        <v>521</v>
      </c>
      <c r="B45" t="s">
        <v>522</v>
      </c>
      <c r="C45" t="s">
        <v>523</v>
      </c>
      <c r="D45" t="s">
        <v>33</v>
      </c>
      <c r="E45" t="s">
        <v>33</v>
      </c>
      <c r="F45" t="s">
        <v>34</v>
      </c>
      <c r="G45" t="s">
        <v>33</v>
      </c>
      <c r="H45" t="s">
        <v>33</v>
      </c>
      <c r="I45" t="s">
        <v>33</v>
      </c>
      <c r="J45" t="s">
        <v>33</v>
      </c>
      <c r="K45" t="s">
        <v>33</v>
      </c>
      <c r="L45" t="s">
        <v>33</v>
      </c>
      <c r="M45" t="s">
        <v>33</v>
      </c>
      <c r="N45" t="s">
        <v>33</v>
      </c>
      <c r="O45" t="s">
        <v>33</v>
      </c>
      <c r="P45" t="s">
        <v>33</v>
      </c>
      <c r="Q45" t="s">
        <v>33</v>
      </c>
      <c r="R45" t="s">
        <v>33</v>
      </c>
      <c r="S45" t="s">
        <v>33</v>
      </c>
      <c r="T45" t="s">
        <v>33</v>
      </c>
      <c r="U45" t="s">
        <v>41</v>
      </c>
    </row>
    <row r="46" spans="1:21" x14ac:dyDescent="0.25">
      <c r="A46" t="s">
        <v>525</v>
      </c>
      <c r="B46" t="s">
        <v>526</v>
      </c>
      <c r="C46" t="s">
        <v>527</v>
      </c>
      <c r="D46" t="s">
        <v>526</v>
      </c>
      <c r="E46" t="s">
        <v>530</v>
      </c>
      <c r="F46" t="s">
        <v>34</v>
      </c>
      <c r="G46" t="s">
        <v>33</v>
      </c>
      <c r="H46" t="s">
        <v>33</v>
      </c>
      <c r="I46" t="s">
        <v>33</v>
      </c>
      <c r="J46" t="s">
        <v>33</v>
      </c>
      <c r="K46" t="s">
        <v>33</v>
      </c>
      <c r="L46" t="s">
        <v>33</v>
      </c>
      <c r="M46" t="s">
        <v>33</v>
      </c>
      <c r="N46" t="s">
        <v>33</v>
      </c>
      <c r="O46" t="s">
        <v>33</v>
      </c>
      <c r="P46" t="s">
        <v>33</v>
      </c>
      <c r="Q46" t="s">
        <v>33</v>
      </c>
      <c r="R46" t="s">
        <v>33</v>
      </c>
      <c r="S46" t="s">
        <v>33</v>
      </c>
      <c r="T46">
        <v>0</v>
      </c>
      <c r="U46" t="s">
        <v>41</v>
      </c>
    </row>
    <row r="47" spans="1:21" x14ac:dyDescent="0.25">
      <c r="A47" t="s">
        <v>531</v>
      </c>
      <c r="B47" t="s">
        <v>532</v>
      </c>
      <c r="C47" t="s">
        <v>533</v>
      </c>
      <c r="D47" t="s">
        <v>532</v>
      </c>
      <c r="E47" t="s">
        <v>536</v>
      </c>
      <c r="F47" t="s">
        <v>34</v>
      </c>
      <c r="G47" t="s">
        <v>33</v>
      </c>
      <c r="H47" t="s">
        <v>33</v>
      </c>
      <c r="I47" t="s">
        <v>33</v>
      </c>
      <c r="J47" t="s">
        <v>33</v>
      </c>
      <c r="K47" t="s">
        <v>33</v>
      </c>
      <c r="L47" t="s">
        <v>33</v>
      </c>
      <c r="M47" t="s">
        <v>33</v>
      </c>
      <c r="N47" t="s">
        <v>33</v>
      </c>
      <c r="O47" t="s">
        <v>33</v>
      </c>
      <c r="P47" t="s">
        <v>33</v>
      </c>
      <c r="Q47" t="s">
        <v>33</v>
      </c>
      <c r="R47" t="s">
        <v>33</v>
      </c>
      <c r="S47" t="s">
        <v>33</v>
      </c>
      <c r="T47">
        <v>0</v>
      </c>
      <c r="U47" t="s">
        <v>41</v>
      </c>
    </row>
    <row r="48" spans="1:21" x14ac:dyDescent="0.25">
      <c r="A48" t="s">
        <v>543</v>
      </c>
      <c r="B48" t="s">
        <v>544</v>
      </c>
      <c r="C48" t="s">
        <v>545</v>
      </c>
      <c r="D48" t="s">
        <v>544</v>
      </c>
      <c r="E48" t="s">
        <v>548</v>
      </c>
      <c r="F48" t="s">
        <v>549</v>
      </c>
      <c r="G48" t="s">
        <v>33</v>
      </c>
      <c r="H48" t="s">
        <v>33</v>
      </c>
      <c r="I48" t="s">
        <v>170</v>
      </c>
      <c r="J48" t="s">
        <v>550</v>
      </c>
      <c r="K48" t="s">
        <v>270</v>
      </c>
      <c r="L48" t="s">
        <v>106</v>
      </c>
      <c r="M48" t="s">
        <v>79</v>
      </c>
      <c r="N48" t="s">
        <v>81</v>
      </c>
      <c r="O48" t="s">
        <v>79</v>
      </c>
      <c r="P48" t="s">
        <v>79</v>
      </c>
      <c r="Q48" t="s">
        <v>551</v>
      </c>
      <c r="R48" t="s">
        <v>172</v>
      </c>
      <c r="S48" t="s">
        <v>79</v>
      </c>
      <c r="T48">
        <v>1</v>
      </c>
      <c r="U48" t="s">
        <v>41</v>
      </c>
    </row>
    <row r="49" spans="1:21" x14ac:dyDescent="0.25">
      <c r="A49" t="s">
        <v>558</v>
      </c>
      <c r="B49" t="s">
        <v>559</v>
      </c>
      <c r="C49" t="s">
        <v>560</v>
      </c>
      <c r="D49" t="s">
        <v>559</v>
      </c>
      <c r="E49" t="s">
        <v>563</v>
      </c>
      <c r="F49" t="s">
        <v>34</v>
      </c>
      <c r="G49" t="s">
        <v>33</v>
      </c>
      <c r="H49" t="s">
        <v>33</v>
      </c>
      <c r="I49" t="s">
        <v>33</v>
      </c>
      <c r="J49" t="s">
        <v>33</v>
      </c>
      <c r="K49" t="s">
        <v>33</v>
      </c>
      <c r="L49" t="s">
        <v>33</v>
      </c>
      <c r="M49" t="s">
        <v>33</v>
      </c>
      <c r="N49" t="s">
        <v>33</v>
      </c>
      <c r="O49" t="s">
        <v>33</v>
      </c>
      <c r="P49" t="s">
        <v>33</v>
      </c>
      <c r="Q49" t="s">
        <v>33</v>
      </c>
      <c r="R49" t="s">
        <v>33</v>
      </c>
      <c r="S49" t="s">
        <v>33</v>
      </c>
      <c r="T49">
        <v>0</v>
      </c>
      <c r="U49" t="s">
        <v>41</v>
      </c>
    </row>
    <row r="50" spans="1:21" x14ac:dyDescent="0.25">
      <c r="A50" t="s">
        <v>572</v>
      </c>
      <c r="B50" t="s">
        <v>573</v>
      </c>
      <c r="C50" t="s">
        <v>574</v>
      </c>
      <c r="D50" t="s">
        <v>33</v>
      </c>
      <c r="E50" t="s">
        <v>33</v>
      </c>
      <c r="F50" t="s">
        <v>3720</v>
      </c>
      <c r="G50" t="s">
        <v>3721</v>
      </c>
      <c r="H50" t="s">
        <v>33</v>
      </c>
      <c r="I50" t="s">
        <v>418</v>
      </c>
      <c r="J50" t="s">
        <v>3722</v>
      </c>
      <c r="K50" t="s">
        <v>3723</v>
      </c>
      <c r="L50" t="s">
        <v>3724</v>
      </c>
      <c r="M50" t="s">
        <v>79</v>
      </c>
      <c r="N50" t="s">
        <v>79</v>
      </c>
      <c r="O50" t="s">
        <v>79</v>
      </c>
      <c r="P50" t="s">
        <v>79</v>
      </c>
      <c r="Q50" t="s">
        <v>3725</v>
      </c>
      <c r="R50" t="s">
        <v>3726</v>
      </c>
      <c r="S50" t="s">
        <v>79</v>
      </c>
      <c r="T50" t="s">
        <v>33</v>
      </c>
      <c r="U50" t="s">
        <v>41</v>
      </c>
    </row>
    <row r="51" spans="1:21" x14ac:dyDescent="0.25">
      <c r="A51" t="s">
        <v>576</v>
      </c>
      <c r="B51" t="s">
        <v>577</v>
      </c>
      <c r="C51" t="s">
        <v>578</v>
      </c>
      <c r="D51" t="s">
        <v>577</v>
      </c>
      <c r="E51" t="s">
        <v>581</v>
      </c>
      <c r="F51" t="s">
        <v>34</v>
      </c>
      <c r="G51" t="s">
        <v>33</v>
      </c>
      <c r="H51" t="s">
        <v>33</v>
      </c>
      <c r="I51" t="s">
        <v>33</v>
      </c>
      <c r="J51" t="s">
        <v>33</v>
      </c>
      <c r="K51" t="s">
        <v>33</v>
      </c>
      <c r="L51" t="s">
        <v>33</v>
      </c>
      <c r="M51" t="s">
        <v>33</v>
      </c>
      <c r="N51" t="s">
        <v>33</v>
      </c>
      <c r="O51" t="s">
        <v>33</v>
      </c>
      <c r="P51" t="s">
        <v>33</v>
      </c>
      <c r="Q51" t="s">
        <v>33</v>
      </c>
      <c r="R51" t="s">
        <v>33</v>
      </c>
      <c r="S51" t="s">
        <v>33</v>
      </c>
      <c r="T51">
        <v>0</v>
      </c>
      <c r="U51" t="s">
        <v>41</v>
      </c>
    </row>
    <row r="52" spans="1:21" x14ac:dyDescent="0.25">
      <c r="A52" t="s">
        <v>582</v>
      </c>
      <c r="B52" t="s">
        <v>583</v>
      </c>
      <c r="C52" t="s">
        <v>584</v>
      </c>
      <c r="D52" t="s">
        <v>583</v>
      </c>
      <c r="E52" t="s">
        <v>587</v>
      </c>
      <c r="F52" t="s">
        <v>34</v>
      </c>
      <c r="G52" t="s">
        <v>33</v>
      </c>
      <c r="H52" t="s">
        <v>33</v>
      </c>
      <c r="I52" t="s">
        <v>33</v>
      </c>
      <c r="J52" t="s">
        <v>33</v>
      </c>
      <c r="K52" t="s">
        <v>33</v>
      </c>
      <c r="L52" t="s">
        <v>33</v>
      </c>
      <c r="M52" t="s">
        <v>33</v>
      </c>
      <c r="N52" t="s">
        <v>33</v>
      </c>
      <c r="O52" t="s">
        <v>33</v>
      </c>
      <c r="P52" t="s">
        <v>33</v>
      </c>
      <c r="Q52" t="s">
        <v>33</v>
      </c>
      <c r="R52" t="s">
        <v>33</v>
      </c>
      <c r="S52" t="s">
        <v>33</v>
      </c>
      <c r="T52">
        <v>0</v>
      </c>
      <c r="U52" t="s">
        <v>41</v>
      </c>
    </row>
    <row r="53" spans="1:21" x14ac:dyDescent="0.25">
      <c r="A53" t="s">
        <v>588</v>
      </c>
      <c r="B53" t="s">
        <v>589</v>
      </c>
      <c r="C53" t="s">
        <v>590</v>
      </c>
      <c r="D53" t="s">
        <v>589</v>
      </c>
      <c r="E53" t="s">
        <v>593</v>
      </c>
      <c r="F53" t="s">
        <v>34</v>
      </c>
      <c r="G53" t="s">
        <v>33</v>
      </c>
      <c r="H53" t="s">
        <v>33</v>
      </c>
      <c r="I53" t="s">
        <v>33</v>
      </c>
      <c r="J53" t="s">
        <v>33</v>
      </c>
      <c r="K53" t="s">
        <v>33</v>
      </c>
      <c r="L53" t="s">
        <v>33</v>
      </c>
      <c r="M53" t="s">
        <v>33</v>
      </c>
      <c r="N53" t="s">
        <v>33</v>
      </c>
      <c r="O53" t="s">
        <v>33</v>
      </c>
      <c r="P53" t="s">
        <v>33</v>
      </c>
      <c r="Q53" t="s">
        <v>33</v>
      </c>
      <c r="R53" t="s">
        <v>33</v>
      </c>
      <c r="S53" t="s">
        <v>33</v>
      </c>
      <c r="T53">
        <v>0</v>
      </c>
      <c r="U53" t="s">
        <v>41</v>
      </c>
    </row>
    <row r="54" spans="1:21" x14ac:dyDescent="0.25">
      <c r="A54" t="s">
        <v>594</v>
      </c>
      <c r="B54" t="s">
        <v>595</v>
      </c>
      <c r="C54" t="s">
        <v>596</v>
      </c>
      <c r="D54" t="s">
        <v>595</v>
      </c>
      <c r="E54" t="s">
        <v>599</v>
      </c>
      <c r="F54" t="s">
        <v>34</v>
      </c>
      <c r="G54" t="s">
        <v>33</v>
      </c>
      <c r="H54" t="s">
        <v>33</v>
      </c>
      <c r="I54" t="s">
        <v>33</v>
      </c>
      <c r="J54" t="s">
        <v>33</v>
      </c>
      <c r="K54" t="s">
        <v>33</v>
      </c>
      <c r="L54" t="s">
        <v>33</v>
      </c>
      <c r="M54" t="s">
        <v>33</v>
      </c>
      <c r="N54" t="s">
        <v>33</v>
      </c>
      <c r="O54" t="s">
        <v>33</v>
      </c>
      <c r="P54" t="s">
        <v>33</v>
      </c>
      <c r="Q54" t="s">
        <v>33</v>
      </c>
      <c r="R54" t="s">
        <v>33</v>
      </c>
      <c r="S54" t="s">
        <v>33</v>
      </c>
      <c r="T54">
        <v>0</v>
      </c>
      <c r="U54" t="s">
        <v>41</v>
      </c>
    </row>
    <row r="55" spans="1:21" x14ac:dyDescent="0.25">
      <c r="A55" t="s">
        <v>614</v>
      </c>
      <c r="B55" t="s">
        <v>615</v>
      </c>
      <c r="C55" t="s">
        <v>616</v>
      </c>
      <c r="D55" t="s">
        <v>615</v>
      </c>
      <c r="E55" t="s">
        <v>619</v>
      </c>
      <c r="F55" t="s">
        <v>34</v>
      </c>
      <c r="G55" t="s">
        <v>33</v>
      </c>
      <c r="H55" t="s">
        <v>33</v>
      </c>
      <c r="I55" t="s">
        <v>33</v>
      </c>
      <c r="J55" t="s">
        <v>33</v>
      </c>
      <c r="K55" t="s">
        <v>33</v>
      </c>
      <c r="L55" t="s">
        <v>33</v>
      </c>
      <c r="M55" t="s">
        <v>33</v>
      </c>
      <c r="N55" t="s">
        <v>33</v>
      </c>
      <c r="O55" t="s">
        <v>33</v>
      </c>
      <c r="P55" t="s">
        <v>33</v>
      </c>
      <c r="Q55" t="s">
        <v>33</v>
      </c>
      <c r="R55" t="s">
        <v>33</v>
      </c>
      <c r="S55" t="s">
        <v>33</v>
      </c>
      <c r="T55">
        <v>0</v>
      </c>
      <c r="U55" t="s">
        <v>41</v>
      </c>
    </row>
    <row r="56" spans="1:21" x14ac:dyDescent="0.25">
      <c r="A56" t="s">
        <v>620</v>
      </c>
      <c r="B56" t="s">
        <v>621</v>
      </c>
      <c r="C56" t="s">
        <v>622</v>
      </c>
      <c r="D56" t="s">
        <v>621</v>
      </c>
      <c r="E56" t="s">
        <v>625</v>
      </c>
      <c r="F56" t="s">
        <v>34</v>
      </c>
      <c r="G56" t="s">
        <v>33</v>
      </c>
      <c r="H56" t="s">
        <v>33</v>
      </c>
      <c r="I56" t="s">
        <v>33</v>
      </c>
      <c r="J56" t="s">
        <v>33</v>
      </c>
      <c r="K56" t="s">
        <v>33</v>
      </c>
      <c r="L56" t="s">
        <v>33</v>
      </c>
      <c r="M56" t="s">
        <v>33</v>
      </c>
      <c r="N56" t="s">
        <v>33</v>
      </c>
      <c r="O56" t="s">
        <v>33</v>
      </c>
      <c r="P56" t="s">
        <v>33</v>
      </c>
      <c r="Q56" t="s">
        <v>33</v>
      </c>
      <c r="R56" t="s">
        <v>33</v>
      </c>
      <c r="S56" t="s">
        <v>33</v>
      </c>
      <c r="T56">
        <v>0</v>
      </c>
      <c r="U56" t="s">
        <v>41</v>
      </c>
    </row>
    <row r="57" spans="1:21" x14ac:dyDescent="0.25">
      <c r="A57" t="s">
        <v>632</v>
      </c>
      <c r="B57" t="s">
        <v>633</v>
      </c>
      <c r="C57" t="s">
        <v>634</v>
      </c>
      <c r="D57" t="s">
        <v>633</v>
      </c>
      <c r="E57" t="s">
        <v>637</v>
      </c>
      <c r="F57" t="s">
        <v>34</v>
      </c>
      <c r="G57" t="s">
        <v>33</v>
      </c>
      <c r="H57" t="s">
        <v>33</v>
      </c>
      <c r="I57" t="s">
        <v>33</v>
      </c>
      <c r="J57" t="s">
        <v>33</v>
      </c>
      <c r="K57" t="s">
        <v>33</v>
      </c>
      <c r="L57" t="s">
        <v>33</v>
      </c>
      <c r="M57" t="s">
        <v>33</v>
      </c>
      <c r="N57" t="s">
        <v>33</v>
      </c>
      <c r="O57" t="s">
        <v>33</v>
      </c>
      <c r="P57" t="s">
        <v>33</v>
      </c>
      <c r="Q57" t="s">
        <v>33</v>
      </c>
      <c r="R57" t="s">
        <v>33</v>
      </c>
      <c r="S57" t="s">
        <v>33</v>
      </c>
      <c r="T57">
        <v>0</v>
      </c>
      <c r="U57" t="s">
        <v>41</v>
      </c>
    </row>
    <row r="58" spans="1:21" x14ac:dyDescent="0.25">
      <c r="A58" t="s">
        <v>638</v>
      </c>
      <c r="B58" t="s">
        <v>639</v>
      </c>
      <c r="C58" t="s">
        <v>640</v>
      </c>
      <c r="D58" t="s">
        <v>33</v>
      </c>
      <c r="E58" t="s">
        <v>33</v>
      </c>
      <c r="F58" t="s">
        <v>34</v>
      </c>
      <c r="G58" t="s">
        <v>33</v>
      </c>
      <c r="H58" t="s">
        <v>33</v>
      </c>
      <c r="I58" t="s">
        <v>33</v>
      </c>
      <c r="J58" t="s">
        <v>33</v>
      </c>
      <c r="K58" t="s">
        <v>33</v>
      </c>
      <c r="L58" t="s">
        <v>33</v>
      </c>
      <c r="M58" t="s">
        <v>33</v>
      </c>
      <c r="N58" t="s">
        <v>33</v>
      </c>
      <c r="O58" t="s">
        <v>33</v>
      </c>
      <c r="P58" t="s">
        <v>33</v>
      </c>
      <c r="Q58" t="s">
        <v>33</v>
      </c>
      <c r="R58" t="s">
        <v>33</v>
      </c>
      <c r="S58" t="s">
        <v>33</v>
      </c>
      <c r="T58" t="s">
        <v>33</v>
      </c>
      <c r="U58" t="s">
        <v>41</v>
      </c>
    </row>
    <row r="59" spans="1:21" x14ac:dyDescent="0.25">
      <c r="A59" t="s">
        <v>642</v>
      </c>
      <c r="B59" t="s">
        <v>643</v>
      </c>
      <c r="C59" t="s">
        <v>644</v>
      </c>
      <c r="D59" t="s">
        <v>643</v>
      </c>
      <c r="E59" t="s">
        <v>647</v>
      </c>
      <c r="F59" t="s">
        <v>648</v>
      </c>
      <c r="G59" t="s">
        <v>33</v>
      </c>
      <c r="H59" t="s">
        <v>33</v>
      </c>
      <c r="I59" t="s">
        <v>170</v>
      </c>
      <c r="J59" t="s">
        <v>649</v>
      </c>
      <c r="K59" t="s">
        <v>79</v>
      </c>
      <c r="L59" t="s">
        <v>79</v>
      </c>
      <c r="M59" t="s">
        <v>79</v>
      </c>
      <c r="N59" t="s">
        <v>79</v>
      </c>
      <c r="O59" t="s">
        <v>79</v>
      </c>
      <c r="P59" t="s">
        <v>79</v>
      </c>
      <c r="Q59" t="s">
        <v>79</v>
      </c>
      <c r="R59" t="s">
        <v>650</v>
      </c>
      <c r="S59" t="s">
        <v>81</v>
      </c>
      <c r="T59">
        <v>1</v>
      </c>
      <c r="U59" t="s">
        <v>41</v>
      </c>
    </row>
    <row r="60" spans="1:21" x14ac:dyDescent="0.25">
      <c r="A60" t="s">
        <v>660</v>
      </c>
      <c r="B60" t="s">
        <v>661</v>
      </c>
      <c r="C60" t="s">
        <v>662</v>
      </c>
      <c r="D60" t="s">
        <v>661</v>
      </c>
      <c r="E60" t="s">
        <v>665</v>
      </c>
      <c r="F60" t="s">
        <v>34</v>
      </c>
      <c r="G60" t="s">
        <v>33</v>
      </c>
      <c r="H60" t="s">
        <v>33</v>
      </c>
      <c r="I60" t="s">
        <v>33</v>
      </c>
      <c r="J60" t="s">
        <v>33</v>
      </c>
      <c r="K60" t="s">
        <v>33</v>
      </c>
      <c r="L60" t="s">
        <v>33</v>
      </c>
      <c r="M60" t="s">
        <v>33</v>
      </c>
      <c r="N60" t="s">
        <v>33</v>
      </c>
      <c r="O60" t="s">
        <v>33</v>
      </c>
      <c r="P60" t="s">
        <v>33</v>
      </c>
      <c r="Q60" t="s">
        <v>33</v>
      </c>
      <c r="R60" t="s">
        <v>33</v>
      </c>
      <c r="S60" t="s">
        <v>33</v>
      </c>
      <c r="T60">
        <v>0</v>
      </c>
      <c r="U60" t="s">
        <v>41</v>
      </c>
    </row>
    <row r="61" spans="1:21" x14ac:dyDescent="0.25">
      <c r="A61" t="s">
        <v>672</v>
      </c>
      <c r="B61" t="s">
        <v>673</v>
      </c>
      <c r="C61" t="s">
        <v>674</v>
      </c>
      <c r="D61" t="s">
        <v>673</v>
      </c>
      <c r="E61" t="s">
        <v>677</v>
      </c>
      <c r="F61" t="s">
        <v>678</v>
      </c>
      <c r="G61" t="s">
        <v>33</v>
      </c>
      <c r="H61" t="s">
        <v>33</v>
      </c>
      <c r="I61" t="s">
        <v>170</v>
      </c>
      <c r="J61" t="s">
        <v>104</v>
      </c>
      <c r="K61" t="s">
        <v>270</v>
      </c>
      <c r="L61" t="s">
        <v>420</v>
      </c>
      <c r="M61" t="s">
        <v>79</v>
      </c>
      <c r="N61" t="s">
        <v>81</v>
      </c>
      <c r="O61" t="s">
        <v>79</v>
      </c>
      <c r="P61" t="s">
        <v>79</v>
      </c>
      <c r="Q61" t="s">
        <v>679</v>
      </c>
      <c r="R61" t="s">
        <v>440</v>
      </c>
      <c r="S61" t="s">
        <v>79</v>
      </c>
      <c r="T61">
        <v>1</v>
      </c>
      <c r="U61" t="s">
        <v>41</v>
      </c>
    </row>
    <row r="62" spans="1:21" x14ac:dyDescent="0.25">
      <c r="A62" t="s">
        <v>686</v>
      </c>
      <c r="B62" t="s">
        <v>687</v>
      </c>
      <c r="C62" t="s">
        <v>688</v>
      </c>
      <c r="D62" t="s">
        <v>33</v>
      </c>
      <c r="E62" t="s">
        <v>33</v>
      </c>
      <c r="F62" t="s">
        <v>34</v>
      </c>
      <c r="G62" t="s">
        <v>33</v>
      </c>
      <c r="H62" t="s">
        <v>33</v>
      </c>
      <c r="I62" t="s">
        <v>33</v>
      </c>
      <c r="J62" t="s">
        <v>33</v>
      </c>
      <c r="K62" t="s">
        <v>33</v>
      </c>
      <c r="L62" t="s">
        <v>33</v>
      </c>
      <c r="M62" t="s">
        <v>33</v>
      </c>
      <c r="N62" t="s">
        <v>33</v>
      </c>
      <c r="O62" t="s">
        <v>33</v>
      </c>
      <c r="P62" t="s">
        <v>33</v>
      </c>
      <c r="Q62" t="s">
        <v>33</v>
      </c>
      <c r="R62" t="s">
        <v>33</v>
      </c>
      <c r="S62" t="s">
        <v>33</v>
      </c>
      <c r="T62" t="s">
        <v>33</v>
      </c>
      <c r="U62" t="s">
        <v>41</v>
      </c>
    </row>
    <row r="63" spans="1:21" x14ac:dyDescent="0.25">
      <c r="A63" t="s">
        <v>690</v>
      </c>
      <c r="B63" t="s">
        <v>691</v>
      </c>
      <c r="C63" t="s">
        <v>692</v>
      </c>
      <c r="D63" t="s">
        <v>691</v>
      </c>
      <c r="E63" t="s">
        <v>695</v>
      </c>
      <c r="F63" t="s">
        <v>34</v>
      </c>
      <c r="G63" t="s">
        <v>33</v>
      </c>
      <c r="H63" t="s">
        <v>33</v>
      </c>
      <c r="I63" t="s">
        <v>33</v>
      </c>
      <c r="J63" t="s">
        <v>33</v>
      </c>
      <c r="K63" t="s">
        <v>33</v>
      </c>
      <c r="L63" t="s">
        <v>33</v>
      </c>
      <c r="M63" t="s">
        <v>33</v>
      </c>
      <c r="N63" t="s">
        <v>33</v>
      </c>
      <c r="O63" t="s">
        <v>33</v>
      </c>
      <c r="P63" t="s">
        <v>33</v>
      </c>
      <c r="Q63" t="s">
        <v>33</v>
      </c>
      <c r="R63" t="s">
        <v>33</v>
      </c>
      <c r="S63" t="s">
        <v>33</v>
      </c>
      <c r="T63">
        <v>1</v>
      </c>
      <c r="U63" t="s">
        <v>41</v>
      </c>
    </row>
    <row r="64" spans="1:21" x14ac:dyDescent="0.25">
      <c r="A64" t="s">
        <v>714</v>
      </c>
      <c r="B64" t="s">
        <v>715</v>
      </c>
      <c r="C64" t="s">
        <v>716</v>
      </c>
      <c r="D64" t="s">
        <v>715</v>
      </c>
      <c r="E64" t="s">
        <v>719</v>
      </c>
      <c r="F64" t="s">
        <v>720</v>
      </c>
      <c r="G64" t="s">
        <v>721</v>
      </c>
      <c r="H64" t="s">
        <v>722</v>
      </c>
      <c r="I64" t="s">
        <v>170</v>
      </c>
      <c r="J64" t="s">
        <v>723</v>
      </c>
      <c r="K64" t="s">
        <v>438</v>
      </c>
      <c r="L64" t="s">
        <v>106</v>
      </c>
      <c r="M64" t="s">
        <v>79</v>
      </c>
      <c r="N64" t="s">
        <v>79</v>
      </c>
      <c r="O64" t="s">
        <v>79</v>
      </c>
      <c r="P64" t="s">
        <v>79</v>
      </c>
      <c r="Q64" t="s">
        <v>724</v>
      </c>
      <c r="R64" t="s">
        <v>725</v>
      </c>
      <c r="S64" t="s">
        <v>79</v>
      </c>
      <c r="T64">
        <v>1</v>
      </c>
      <c r="U64" t="s">
        <v>41</v>
      </c>
    </row>
    <row r="65" spans="1:21" x14ac:dyDescent="0.25">
      <c r="A65" t="s">
        <v>726</v>
      </c>
      <c r="B65" t="s">
        <v>727</v>
      </c>
      <c r="C65" t="s">
        <v>728</v>
      </c>
      <c r="D65" t="s">
        <v>727</v>
      </c>
      <c r="E65" t="s">
        <v>731</v>
      </c>
      <c r="F65" t="s">
        <v>732</v>
      </c>
      <c r="G65" t="s">
        <v>33</v>
      </c>
      <c r="H65" t="s">
        <v>33</v>
      </c>
      <c r="I65" t="s">
        <v>170</v>
      </c>
      <c r="J65" t="s">
        <v>723</v>
      </c>
      <c r="K65" t="s">
        <v>438</v>
      </c>
      <c r="L65" t="s">
        <v>106</v>
      </c>
      <c r="M65" t="s">
        <v>79</v>
      </c>
      <c r="N65" t="s">
        <v>79</v>
      </c>
      <c r="O65" t="s">
        <v>79</v>
      </c>
      <c r="P65" t="s">
        <v>79</v>
      </c>
      <c r="Q65" t="s">
        <v>733</v>
      </c>
      <c r="R65" t="s">
        <v>172</v>
      </c>
      <c r="S65" t="s">
        <v>79</v>
      </c>
      <c r="T65">
        <v>1</v>
      </c>
      <c r="U65" t="s">
        <v>41</v>
      </c>
    </row>
    <row r="66" spans="1:21" x14ac:dyDescent="0.25">
      <c r="A66" t="s">
        <v>734</v>
      </c>
      <c r="B66" t="s">
        <v>735</v>
      </c>
      <c r="C66" t="s">
        <v>736</v>
      </c>
      <c r="D66" t="s">
        <v>735</v>
      </c>
      <c r="E66" t="s">
        <v>739</v>
      </c>
      <c r="F66" t="s">
        <v>740</v>
      </c>
      <c r="G66" t="s">
        <v>33</v>
      </c>
      <c r="H66" t="s">
        <v>741</v>
      </c>
      <c r="I66" t="s">
        <v>742</v>
      </c>
      <c r="J66" t="s">
        <v>33</v>
      </c>
      <c r="K66" t="s">
        <v>438</v>
      </c>
      <c r="L66" t="s">
        <v>106</v>
      </c>
      <c r="M66" t="s">
        <v>79</v>
      </c>
      <c r="N66" t="s">
        <v>79</v>
      </c>
      <c r="O66" t="s">
        <v>79</v>
      </c>
      <c r="P66" t="s">
        <v>79</v>
      </c>
      <c r="Q66" t="s">
        <v>743</v>
      </c>
      <c r="R66" t="s">
        <v>440</v>
      </c>
      <c r="S66" t="s">
        <v>79</v>
      </c>
      <c r="T66">
        <v>1</v>
      </c>
      <c r="U66" t="s">
        <v>41</v>
      </c>
    </row>
    <row r="67" spans="1:21" x14ac:dyDescent="0.25">
      <c r="A67" t="s">
        <v>761</v>
      </c>
      <c r="B67" t="s">
        <v>762</v>
      </c>
      <c r="C67" t="s">
        <v>763</v>
      </c>
      <c r="D67" t="s">
        <v>762</v>
      </c>
      <c r="E67" t="s">
        <v>766</v>
      </c>
      <c r="F67" t="s">
        <v>767</v>
      </c>
      <c r="G67" t="s">
        <v>33</v>
      </c>
      <c r="H67" t="s">
        <v>33</v>
      </c>
      <c r="I67" t="s">
        <v>79</v>
      </c>
      <c r="J67" t="s">
        <v>79</v>
      </c>
      <c r="K67" t="s">
        <v>79</v>
      </c>
      <c r="L67" t="s">
        <v>79</v>
      </c>
      <c r="M67" t="s">
        <v>79</v>
      </c>
      <c r="N67" t="s">
        <v>79</v>
      </c>
      <c r="O67" t="s">
        <v>79</v>
      </c>
      <c r="P67" t="s">
        <v>79</v>
      </c>
      <c r="Q67" t="s">
        <v>79</v>
      </c>
      <c r="R67" t="s">
        <v>33</v>
      </c>
      <c r="S67" t="s">
        <v>81</v>
      </c>
      <c r="T67">
        <v>1</v>
      </c>
      <c r="U67" t="s">
        <v>41</v>
      </c>
    </row>
    <row r="68" spans="1:21" x14ac:dyDescent="0.25">
      <c r="A68" t="s">
        <v>774</v>
      </c>
      <c r="B68" t="s">
        <v>775</v>
      </c>
      <c r="C68" t="s">
        <v>776</v>
      </c>
      <c r="D68" t="s">
        <v>775</v>
      </c>
      <c r="E68" t="s">
        <v>779</v>
      </c>
      <c r="F68" t="s">
        <v>780</v>
      </c>
      <c r="G68" t="s">
        <v>33</v>
      </c>
      <c r="H68" t="s">
        <v>33</v>
      </c>
      <c r="I68" t="s">
        <v>170</v>
      </c>
      <c r="J68" t="s">
        <v>504</v>
      </c>
      <c r="K68" t="s">
        <v>438</v>
      </c>
      <c r="L68" t="s">
        <v>106</v>
      </c>
      <c r="M68" t="s">
        <v>781</v>
      </c>
      <c r="N68" t="s">
        <v>79</v>
      </c>
      <c r="O68" t="s">
        <v>79</v>
      </c>
      <c r="P68" t="s">
        <v>79</v>
      </c>
      <c r="Q68" t="s">
        <v>782</v>
      </c>
      <c r="R68" t="s">
        <v>172</v>
      </c>
      <c r="S68" t="s">
        <v>79</v>
      </c>
      <c r="T68">
        <v>1</v>
      </c>
      <c r="U68" t="s">
        <v>41</v>
      </c>
    </row>
    <row r="69" spans="1:21" x14ac:dyDescent="0.25">
      <c r="A69" t="s">
        <v>789</v>
      </c>
      <c r="B69" t="s">
        <v>790</v>
      </c>
      <c r="C69" t="s">
        <v>791</v>
      </c>
      <c r="D69" t="s">
        <v>790</v>
      </c>
      <c r="E69" t="s">
        <v>794</v>
      </c>
      <c r="F69" t="s">
        <v>3727</v>
      </c>
      <c r="G69" t="s">
        <v>33</v>
      </c>
      <c r="H69" t="s">
        <v>33</v>
      </c>
      <c r="I69" t="s">
        <v>170</v>
      </c>
      <c r="J69" t="s">
        <v>489</v>
      </c>
      <c r="K69" t="s">
        <v>438</v>
      </c>
      <c r="L69" t="s">
        <v>348</v>
      </c>
      <c r="M69" t="s">
        <v>79</v>
      </c>
      <c r="N69" t="s">
        <v>79</v>
      </c>
      <c r="O69" t="s">
        <v>79</v>
      </c>
      <c r="P69" t="s">
        <v>79</v>
      </c>
      <c r="Q69" t="s">
        <v>782</v>
      </c>
      <c r="R69" t="s">
        <v>191</v>
      </c>
      <c r="S69" t="s">
        <v>79</v>
      </c>
      <c r="T69">
        <v>1</v>
      </c>
      <c r="U69" t="s">
        <v>41</v>
      </c>
    </row>
    <row r="70" spans="1:21" x14ac:dyDescent="0.25">
      <c r="A70" t="s">
        <v>795</v>
      </c>
      <c r="B70" t="s">
        <v>796</v>
      </c>
      <c r="C70" t="s">
        <v>797</v>
      </c>
      <c r="D70" t="s">
        <v>796</v>
      </c>
      <c r="E70" t="s">
        <v>800</v>
      </c>
      <c r="F70" t="s">
        <v>3728</v>
      </c>
      <c r="G70" t="s">
        <v>33</v>
      </c>
      <c r="H70" t="s">
        <v>33</v>
      </c>
      <c r="I70" t="s">
        <v>33</v>
      </c>
      <c r="J70" t="s">
        <v>33</v>
      </c>
      <c r="K70" t="s">
        <v>33</v>
      </c>
      <c r="L70" t="s">
        <v>33</v>
      </c>
      <c r="M70" t="s">
        <v>33</v>
      </c>
      <c r="N70" t="s">
        <v>33</v>
      </c>
      <c r="O70" t="s">
        <v>33</v>
      </c>
      <c r="P70" t="s">
        <v>33</v>
      </c>
      <c r="Q70" t="s">
        <v>33</v>
      </c>
      <c r="R70" t="s">
        <v>33</v>
      </c>
      <c r="S70" t="s">
        <v>33</v>
      </c>
      <c r="T70">
        <v>0</v>
      </c>
      <c r="U70" t="s">
        <v>41</v>
      </c>
    </row>
    <row r="71" spans="1:21" x14ac:dyDescent="0.25">
      <c r="A71" t="s">
        <v>801</v>
      </c>
      <c r="B71" t="s">
        <v>802</v>
      </c>
      <c r="C71" t="s">
        <v>803</v>
      </c>
      <c r="D71" t="s">
        <v>802</v>
      </c>
      <c r="E71" t="s">
        <v>806</v>
      </c>
      <c r="F71" t="s">
        <v>3729</v>
      </c>
      <c r="G71" t="s">
        <v>33</v>
      </c>
      <c r="H71" t="s">
        <v>33</v>
      </c>
      <c r="I71" t="s">
        <v>33</v>
      </c>
      <c r="J71" t="s">
        <v>33</v>
      </c>
      <c r="K71" t="s">
        <v>33</v>
      </c>
      <c r="L71" t="s">
        <v>33</v>
      </c>
      <c r="M71" t="s">
        <v>33</v>
      </c>
      <c r="N71" t="s">
        <v>33</v>
      </c>
      <c r="O71" t="s">
        <v>33</v>
      </c>
      <c r="P71" t="s">
        <v>33</v>
      </c>
      <c r="Q71" t="s">
        <v>33</v>
      </c>
      <c r="R71" t="s">
        <v>33</v>
      </c>
      <c r="S71" t="s">
        <v>33</v>
      </c>
      <c r="T71">
        <v>0</v>
      </c>
      <c r="U71" t="s">
        <v>41</v>
      </c>
    </row>
    <row r="72" spans="1:21" x14ac:dyDescent="0.25">
      <c r="A72" t="s">
        <v>813</v>
      </c>
      <c r="B72" t="s">
        <v>814</v>
      </c>
      <c r="C72" t="s">
        <v>815</v>
      </c>
      <c r="D72" t="s">
        <v>814</v>
      </c>
      <c r="E72" t="s">
        <v>818</v>
      </c>
      <c r="F72" t="s">
        <v>34</v>
      </c>
      <c r="G72" t="s">
        <v>33</v>
      </c>
      <c r="H72" t="s">
        <v>33</v>
      </c>
      <c r="I72" t="s">
        <v>33</v>
      </c>
      <c r="J72" t="s">
        <v>33</v>
      </c>
      <c r="K72" t="s">
        <v>33</v>
      </c>
      <c r="L72" t="s">
        <v>33</v>
      </c>
      <c r="M72" t="s">
        <v>33</v>
      </c>
      <c r="N72" t="s">
        <v>33</v>
      </c>
      <c r="O72" t="s">
        <v>33</v>
      </c>
      <c r="P72" t="s">
        <v>33</v>
      </c>
      <c r="Q72" t="s">
        <v>33</v>
      </c>
      <c r="R72" t="s">
        <v>33</v>
      </c>
      <c r="S72" t="s">
        <v>33</v>
      </c>
      <c r="T72">
        <v>0</v>
      </c>
      <c r="U72" t="s">
        <v>41</v>
      </c>
    </row>
    <row r="73" spans="1:21" x14ac:dyDescent="0.25">
      <c r="A73" t="s">
        <v>819</v>
      </c>
      <c r="B73" t="s">
        <v>820</v>
      </c>
      <c r="C73" t="s">
        <v>821</v>
      </c>
      <c r="D73" t="s">
        <v>820</v>
      </c>
      <c r="E73" t="s">
        <v>824</v>
      </c>
      <c r="F73" t="s">
        <v>34</v>
      </c>
      <c r="G73" t="s">
        <v>33</v>
      </c>
      <c r="H73" t="s">
        <v>33</v>
      </c>
      <c r="I73" t="s">
        <v>33</v>
      </c>
      <c r="J73" t="s">
        <v>33</v>
      </c>
      <c r="K73" t="s">
        <v>33</v>
      </c>
      <c r="L73" t="s">
        <v>33</v>
      </c>
      <c r="M73" t="s">
        <v>33</v>
      </c>
      <c r="N73" t="s">
        <v>33</v>
      </c>
      <c r="O73" t="s">
        <v>33</v>
      </c>
      <c r="P73" t="s">
        <v>33</v>
      </c>
      <c r="Q73" t="s">
        <v>33</v>
      </c>
      <c r="R73" t="s">
        <v>33</v>
      </c>
      <c r="S73" t="s">
        <v>33</v>
      </c>
      <c r="T73">
        <v>0</v>
      </c>
      <c r="U73" t="s">
        <v>41</v>
      </c>
    </row>
    <row r="74" spans="1:21" x14ac:dyDescent="0.25">
      <c r="A74" t="s">
        <v>831</v>
      </c>
      <c r="B74" t="s">
        <v>832</v>
      </c>
      <c r="C74" t="s">
        <v>833</v>
      </c>
      <c r="D74" t="s">
        <v>832</v>
      </c>
      <c r="E74" t="s">
        <v>836</v>
      </c>
      <c r="F74" t="s">
        <v>34</v>
      </c>
      <c r="G74" t="s">
        <v>33</v>
      </c>
      <c r="H74" t="s">
        <v>33</v>
      </c>
      <c r="I74" t="s">
        <v>33</v>
      </c>
      <c r="J74" t="s">
        <v>33</v>
      </c>
      <c r="K74" t="s">
        <v>33</v>
      </c>
      <c r="L74" t="s">
        <v>33</v>
      </c>
      <c r="M74" t="s">
        <v>33</v>
      </c>
      <c r="N74" t="s">
        <v>33</v>
      </c>
      <c r="O74" t="s">
        <v>33</v>
      </c>
      <c r="P74" t="s">
        <v>33</v>
      </c>
      <c r="Q74" t="s">
        <v>33</v>
      </c>
      <c r="R74" t="s">
        <v>33</v>
      </c>
      <c r="S74" t="s">
        <v>33</v>
      </c>
      <c r="T74">
        <v>0</v>
      </c>
      <c r="U74" t="s">
        <v>41</v>
      </c>
    </row>
    <row r="75" spans="1:21" x14ac:dyDescent="0.25">
      <c r="A75" t="s">
        <v>849</v>
      </c>
      <c r="B75" t="s">
        <v>850</v>
      </c>
      <c r="C75" t="s">
        <v>851</v>
      </c>
      <c r="D75" t="s">
        <v>850</v>
      </c>
      <c r="E75" t="s">
        <v>854</v>
      </c>
      <c r="F75" t="s">
        <v>34</v>
      </c>
      <c r="G75" t="s">
        <v>33</v>
      </c>
      <c r="H75" t="s">
        <v>33</v>
      </c>
      <c r="I75" t="s">
        <v>33</v>
      </c>
      <c r="J75" t="s">
        <v>33</v>
      </c>
      <c r="K75" t="s">
        <v>33</v>
      </c>
      <c r="L75" t="s">
        <v>33</v>
      </c>
      <c r="M75" t="s">
        <v>33</v>
      </c>
      <c r="N75" t="s">
        <v>33</v>
      </c>
      <c r="O75" t="s">
        <v>33</v>
      </c>
      <c r="P75" t="s">
        <v>33</v>
      </c>
      <c r="Q75" t="s">
        <v>33</v>
      </c>
      <c r="R75" t="s">
        <v>33</v>
      </c>
      <c r="S75" t="s">
        <v>33</v>
      </c>
      <c r="T75">
        <v>0</v>
      </c>
      <c r="U75" t="s">
        <v>41</v>
      </c>
    </row>
    <row r="76" spans="1:21" x14ac:dyDescent="0.25">
      <c r="A76" t="s">
        <v>875</v>
      </c>
      <c r="B76" t="s">
        <v>876</v>
      </c>
      <c r="C76" t="s">
        <v>877</v>
      </c>
      <c r="D76" t="s">
        <v>876</v>
      </c>
      <c r="E76" t="s">
        <v>880</v>
      </c>
      <c r="F76" t="s">
        <v>34</v>
      </c>
      <c r="G76" t="s">
        <v>33</v>
      </c>
      <c r="H76" t="s">
        <v>33</v>
      </c>
      <c r="I76" t="s">
        <v>33</v>
      </c>
      <c r="J76" t="s">
        <v>33</v>
      </c>
      <c r="K76" t="s">
        <v>33</v>
      </c>
      <c r="L76" t="s">
        <v>33</v>
      </c>
      <c r="M76" t="s">
        <v>33</v>
      </c>
      <c r="N76" t="s">
        <v>33</v>
      </c>
      <c r="O76" t="s">
        <v>33</v>
      </c>
      <c r="P76" t="s">
        <v>33</v>
      </c>
      <c r="Q76" t="s">
        <v>33</v>
      </c>
      <c r="R76" t="s">
        <v>33</v>
      </c>
      <c r="S76" t="s">
        <v>33</v>
      </c>
      <c r="T76">
        <v>0</v>
      </c>
      <c r="U76" t="s">
        <v>41</v>
      </c>
    </row>
    <row r="77" spans="1:21" x14ac:dyDescent="0.25">
      <c r="A77" t="s">
        <v>893</v>
      </c>
      <c r="B77" t="s">
        <v>894</v>
      </c>
      <c r="C77" t="s">
        <v>895</v>
      </c>
      <c r="D77" t="s">
        <v>894</v>
      </c>
      <c r="E77" t="s">
        <v>898</v>
      </c>
      <c r="F77" t="s">
        <v>34</v>
      </c>
      <c r="G77" t="s">
        <v>33</v>
      </c>
      <c r="H77" t="s">
        <v>33</v>
      </c>
      <c r="I77" t="s">
        <v>33</v>
      </c>
      <c r="J77" t="s">
        <v>33</v>
      </c>
      <c r="K77" t="s">
        <v>33</v>
      </c>
      <c r="L77" t="s">
        <v>33</v>
      </c>
      <c r="M77" t="s">
        <v>33</v>
      </c>
      <c r="N77" t="s">
        <v>33</v>
      </c>
      <c r="O77" t="s">
        <v>33</v>
      </c>
      <c r="P77" t="s">
        <v>33</v>
      </c>
      <c r="Q77" t="s">
        <v>33</v>
      </c>
      <c r="R77" t="s">
        <v>33</v>
      </c>
      <c r="S77" t="s">
        <v>33</v>
      </c>
      <c r="T77">
        <v>0</v>
      </c>
      <c r="U77" t="s">
        <v>41</v>
      </c>
    </row>
    <row r="78" spans="1:21" x14ac:dyDescent="0.25">
      <c r="A78" t="s">
        <v>905</v>
      </c>
      <c r="B78" t="s">
        <v>906</v>
      </c>
      <c r="C78" t="s">
        <v>907</v>
      </c>
      <c r="D78" t="s">
        <v>906</v>
      </c>
      <c r="E78" t="s">
        <v>910</v>
      </c>
      <c r="F78" t="s">
        <v>34</v>
      </c>
      <c r="G78" t="s">
        <v>33</v>
      </c>
      <c r="H78" t="s">
        <v>33</v>
      </c>
      <c r="I78" t="s">
        <v>33</v>
      </c>
      <c r="J78" t="s">
        <v>33</v>
      </c>
      <c r="K78" t="s">
        <v>33</v>
      </c>
      <c r="L78" t="s">
        <v>33</v>
      </c>
      <c r="M78" t="s">
        <v>33</v>
      </c>
      <c r="N78" t="s">
        <v>33</v>
      </c>
      <c r="O78" t="s">
        <v>33</v>
      </c>
      <c r="P78" t="s">
        <v>33</v>
      </c>
      <c r="Q78" t="s">
        <v>33</v>
      </c>
      <c r="R78" t="s">
        <v>33</v>
      </c>
      <c r="S78" t="s">
        <v>33</v>
      </c>
      <c r="T78">
        <v>0</v>
      </c>
      <c r="U78" t="s">
        <v>41</v>
      </c>
    </row>
    <row r="79" spans="1:21" x14ac:dyDescent="0.25">
      <c r="A79" t="s">
        <v>911</v>
      </c>
      <c r="B79" t="s">
        <v>912</v>
      </c>
      <c r="C79" t="s">
        <v>913</v>
      </c>
      <c r="D79" t="s">
        <v>912</v>
      </c>
      <c r="E79" t="s">
        <v>916</v>
      </c>
      <c r="F79" t="s">
        <v>34</v>
      </c>
      <c r="G79" t="s">
        <v>33</v>
      </c>
      <c r="H79" t="s">
        <v>33</v>
      </c>
      <c r="I79" t="s">
        <v>33</v>
      </c>
      <c r="J79" t="s">
        <v>33</v>
      </c>
      <c r="K79" t="s">
        <v>33</v>
      </c>
      <c r="L79" t="s">
        <v>33</v>
      </c>
      <c r="M79" t="s">
        <v>33</v>
      </c>
      <c r="N79" t="s">
        <v>33</v>
      </c>
      <c r="O79" t="s">
        <v>33</v>
      </c>
      <c r="P79" t="s">
        <v>33</v>
      </c>
      <c r="Q79" t="s">
        <v>33</v>
      </c>
      <c r="R79" t="s">
        <v>33</v>
      </c>
      <c r="S79" t="s">
        <v>33</v>
      </c>
      <c r="T79">
        <v>0</v>
      </c>
      <c r="U79" t="s">
        <v>41</v>
      </c>
    </row>
    <row r="80" spans="1:21" x14ac:dyDescent="0.25">
      <c r="A80" t="s">
        <v>924</v>
      </c>
      <c r="B80" t="s">
        <v>925</v>
      </c>
      <c r="C80" t="s">
        <v>926</v>
      </c>
      <c r="D80" t="s">
        <v>925</v>
      </c>
      <c r="E80" t="s">
        <v>929</v>
      </c>
      <c r="F80" t="s">
        <v>34</v>
      </c>
      <c r="G80" t="s">
        <v>33</v>
      </c>
      <c r="H80" t="s">
        <v>33</v>
      </c>
      <c r="I80" t="s">
        <v>33</v>
      </c>
      <c r="J80" t="s">
        <v>33</v>
      </c>
      <c r="K80" t="s">
        <v>33</v>
      </c>
      <c r="L80" t="s">
        <v>33</v>
      </c>
      <c r="M80" t="s">
        <v>33</v>
      </c>
      <c r="N80" t="s">
        <v>33</v>
      </c>
      <c r="O80" t="s">
        <v>33</v>
      </c>
      <c r="P80" t="s">
        <v>33</v>
      </c>
      <c r="Q80" t="s">
        <v>33</v>
      </c>
      <c r="R80" t="s">
        <v>33</v>
      </c>
      <c r="S80" t="s">
        <v>33</v>
      </c>
      <c r="T80">
        <v>0</v>
      </c>
      <c r="U80" t="s">
        <v>41</v>
      </c>
    </row>
    <row r="81" spans="1:21" x14ac:dyDescent="0.25">
      <c r="A81" t="s">
        <v>930</v>
      </c>
      <c r="B81" t="s">
        <v>931</v>
      </c>
      <c r="C81" t="s">
        <v>932</v>
      </c>
      <c r="D81" t="s">
        <v>931</v>
      </c>
      <c r="E81" t="s">
        <v>935</v>
      </c>
      <c r="F81" t="s">
        <v>34</v>
      </c>
      <c r="G81" t="s">
        <v>33</v>
      </c>
      <c r="H81" t="s">
        <v>33</v>
      </c>
      <c r="I81" t="s">
        <v>33</v>
      </c>
      <c r="J81" t="s">
        <v>33</v>
      </c>
      <c r="K81" t="s">
        <v>33</v>
      </c>
      <c r="L81" t="s">
        <v>33</v>
      </c>
      <c r="M81" t="s">
        <v>33</v>
      </c>
      <c r="N81" t="s">
        <v>33</v>
      </c>
      <c r="O81" t="s">
        <v>33</v>
      </c>
      <c r="P81" t="s">
        <v>33</v>
      </c>
      <c r="Q81" t="s">
        <v>33</v>
      </c>
      <c r="R81" t="s">
        <v>33</v>
      </c>
      <c r="S81" t="s">
        <v>33</v>
      </c>
      <c r="T81">
        <v>0</v>
      </c>
      <c r="U81" t="s">
        <v>41</v>
      </c>
    </row>
    <row r="82" spans="1:21" x14ac:dyDescent="0.25">
      <c r="A82" t="s">
        <v>936</v>
      </c>
      <c r="B82" t="s">
        <v>937</v>
      </c>
      <c r="C82" t="s">
        <v>938</v>
      </c>
      <c r="D82" t="s">
        <v>937</v>
      </c>
      <c r="E82" t="s">
        <v>941</v>
      </c>
      <c r="F82" t="s">
        <v>34</v>
      </c>
      <c r="G82" t="s">
        <v>33</v>
      </c>
      <c r="H82" t="s">
        <v>33</v>
      </c>
      <c r="I82" t="s">
        <v>33</v>
      </c>
      <c r="J82" t="s">
        <v>33</v>
      </c>
      <c r="K82" t="s">
        <v>33</v>
      </c>
      <c r="L82" t="s">
        <v>33</v>
      </c>
      <c r="M82" t="s">
        <v>33</v>
      </c>
      <c r="N82" t="s">
        <v>33</v>
      </c>
      <c r="O82" t="s">
        <v>33</v>
      </c>
      <c r="P82" t="s">
        <v>33</v>
      </c>
      <c r="Q82" t="s">
        <v>33</v>
      </c>
      <c r="R82" t="s">
        <v>33</v>
      </c>
      <c r="S82" t="s">
        <v>33</v>
      </c>
      <c r="T82">
        <v>0</v>
      </c>
      <c r="U82" t="s">
        <v>41</v>
      </c>
    </row>
    <row r="83" spans="1:21" x14ac:dyDescent="0.25">
      <c r="A83" t="s">
        <v>950</v>
      </c>
      <c r="B83" t="s">
        <v>951</v>
      </c>
      <c r="C83" t="s">
        <v>952</v>
      </c>
      <c r="D83" t="s">
        <v>951</v>
      </c>
      <c r="E83" t="s">
        <v>955</v>
      </c>
      <c r="F83" t="s">
        <v>956</v>
      </c>
      <c r="G83" t="s">
        <v>33</v>
      </c>
      <c r="H83" t="s">
        <v>33</v>
      </c>
      <c r="I83" t="s">
        <v>170</v>
      </c>
      <c r="J83" t="s">
        <v>33</v>
      </c>
      <c r="K83" t="s">
        <v>438</v>
      </c>
      <c r="L83" t="s">
        <v>106</v>
      </c>
      <c r="M83" t="s">
        <v>79</v>
      </c>
      <c r="N83" t="s">
        <v>79</v>
      </c>
      <c r="O83" t="s">
        <v>79</v>
      </c>
      <c r="P83" t="s">
        <v>79</v>
      </c>
      <c r="Q83" t="s">
        <v>957</v>
      </c>
      <c r="R83" t="s">
        <v>295</v>
      </c>
      <c r="S83" t="s">
        <v>79</v>
      </c>
      <c r="T83">
        <v>1</v>
      </c>
      <c r="U83" t="s">
        <v>41</v>
      </c>
    </row>
    <row r="84" spans="1:21" x14ac:dyDescent="0.25">
      <c r="A84" t="s">
        <v>958</v>
      </c>
      <c r="B84" t="s">
        <v>959</v>
      </c>
      <c r="C84" t="s">
        <v>960</v>
      </c>
      <c r="D84" t="s">
        <v>959</v>
      </c>
      <c r="E84" t="s">
        <v>963</v>
      </c>
      <c r="F84" t="s">
        <v>34</v>
      </c>
      <c r="G84" t="s">
        <v>33</v>
      </c>
      <c r="H84" t="s">
        <v>33</v>
      </c>
      <c r="I84" t="s">
        <v>33</v>
      </c>
      <c r="J84" t="s">
        <v>33</v>
      </c>
      <c r="K84" t="s">
        <v>33</v>
      </c>
      <c r="L84" t="s">
        <v>33</v>
      </c>
      <c r="M84" t="s">
        <v>33</v>
      </c>
      <c r="N84" t="s">
        <v>33</v>
      </c>
      <c r="O84" t="s">
        <v>33</v>
      </c>
      <c r="P84" t="s">
        <v>33</v>
      </c>
      <c r="Q84" t="s">
        <v>33</v>
      </c>
      <c r="R84" t="s">
        <v>33</v>
      </c>
      <c r="S84" t="s">
        <v>33</v>
      </c>
      <c r="T84">
        <v>0</v>
      </c>
      <c r="U84" t="s">
        <v>41</v>
      </c>
    </row>
    <row r="85" spans="1:21" x14ac:dyDescent="0.25">
      <c r="A85" t="s">
        <v>970</v>
      </c>
      <c r="B85" t="s">
        <v>971</v>
      </c>
      <c r="C85" t="s">
        <v>972</v>
      </c>
      <c r="D85" t="s">
        <v>971</v>
      </c>
      <c r="E85" t="s">
        <v>975</v>
      </c>
      <c r="F85" t="s">
        <v>34</v>
      </c>
      <c r="G85" t="s">
        <v>33</v>
      </c>
      <c r="H85" t="s">
        <v>33</v>
      </c>
      <c r="I85" t="s">
        <v>33</v>
      </c>
      <c r="J85" t="s">
        <v>33</v>
      </c>
      <c r="K85" t="s">
        <v>33</v>
      </c>
      <c r="L85" t="s">
        <v>33</v>
      </c>
      <c r="M85" t="s">
        <v>33</v>
      </c>
      <c r="N85" t="s">
        <v>33</v>
      </c>
      <c r="O85" t="s">
        <v>33</v>
      </c>
      <c r="P85" t="s">
        <v>33</v>
      </c>
      <c r="Q85" t="s">
        <v>33</v>
      </c>
      <c r="R85" t="s">
        <v>33</v>
      </c>
      <c r="S85" t="s">
        <v>33</v>
      </c>
      <c r="T85">
        <v>0</v>
      </c>
      <c r="U85" t="s">
        <v>41</v>
      </c>
    </row>
    <row r="86" spans="1:21" x14ac:dyDescent="0.25">
      <c r="A86" t="s">
        <v>982</v>
      </c>
      <c r="B86" t="s">
        <v>983</v>
      </c>
      <c r="C86" t="s">
        <v>984</v>
      </c>
      <c r="D86" t="s">
        <v>983</v>
      </c>
      <c r="E86" t="s">
        <v>987</v>
      </c>
      <c r="F86" t="s">
        <v>34</v>
      </c>
      <c r="G86" t="s">
        <v>33</v>
      </c>
      <c r="H86" t="s">
        <v>33</v>
      </c>
      <c r="I86" t="s">
        <v>33</v>
      </c>
      <c r="J86" t="s">
        <v>33</v>
      </c>
      <c r="K86" t="s">
        <v>33</v>
      </c>
      <c r="L86" t="s">
        <v>33</v>
      </c>
      <c r="M86" t="s">
        <v>33</v>
      </c>
      <c r="N86" t="s">
        <v>33</v>
      </c>
      <c r="O86" t="s">
        <v>33</v>
      </c>
      <c r="P86" t="s">
        <v>33</v>
      </c>
      <c r="Q86" t="s">
        <v>33</v>
      </c>
      <c r="R86" t="s">
        <v>33</v>
      </c>
      <c r="S86" t="s">
        <v>33</v>
      </c>
      <c r="T86">
        <v>0</v>
      </c>
      <c r="U86" t="s">
        <v>41</v>
      </c>
    </row>
    <row r="87" spans="1:21" x14ac:dyDescent="0.25">
      <c r="A87" t="s">
        <v>988</v>
      </c>
      <c r="B87" t="s">
        <v>989</v>
      </c>
      <c r="C87" t="s">
        <v>990</v>
      </c>
      <c r="D87" t="s">
        <v>989</v>
      </c>
      <c r="E87" t="s">
        <v>993</v>
      </c>
      <c r="F87" t="s">
        <v>34</v>
      </c>
      <c r="G87" t="s">
        <v>33</v>
      </c>
      <c r="H87" t="s">
        <v>33</v>
      </c>
      <c r="I87" t="s">
        <v>33</v>
      </c>
      <c r="J87" t="s">
        <v>33</v>
      </c>
      <c r="K87" t="s">
        <v>33</v>
      </c>
      <c r="L87" t="s">
        <v>33</v>
      </c>
      <c r="M87" t="s">
        <v>33</v>
      </c>
      <c r="N87" t="s">
        <v>33</v>
      </c>
      <c r="O87" t="s">
        <v>33</v>
      </c>
      <c r="P87" t="s">
        <v>33</v>
      </c>
      <c r="Q87" t="s">
        <v>33</v>
      </c>
      <c r="R87" t="s">
        <v>33</v>
      </c>
      <c r="S87" t="s">
        <v>33</v>
      </c>
      <c r="T87">
        <v>0</v>
      </c>
      <c r="U87" t="s">
        <v>41</v>
      </c>
    </row>
    <row r="88" spans="1:21" x14ac:dyDescent="0.25">
      <c r="A88" t="s">
        <v>994</v>
      </c>
      <c r="B88" t="s">
        <v>995</v>
      </c>
      <c r="C88" t="s">
        <v>996</v>
      </c>
      <c r="D88" t="s">
        <v>995</v>
      </c>
      <c r="E88" t="s">
        <v>999</v>
      </c>
      <c r="F88" t="s">
        <v>34</v>
      </c>
      <c r="G88" t="s">
        <v>33</v>
      </c>
      <c r="H88" t="s">
        <v>33</v>
      </c>
      <c r="I88" t="s">
        <v>33</v>
      </c>
      <c r="J88" t="s">
        <v>33</v>
      </c>
      <c r="K88" t="s">
        <v>33</v>
      </c>
      <c r="L88" t="s">
        <v>33</v>
      </c>
      <c r="M88" t="s">
        <v>33</v>
      </c>
      <c r="N88" t="s">
        <v>33</v>
      </c>
      <c r="O88" t="s">
        <v>33</v>
      </c>
      <c r="P88" t="s">
        <v>33</v>
      </c>
      <c r="Q88" t="s">
        <v>33</v>
      </c>
      <c r="R88" t="s">
        <v>33</v>
      </c>
      <c r="S88" t="s">
        <v>33</v>
      </c>
      <c r="T88">
        <v>0</v>
      </c>
      <c r="U88" t="s">
        <v>41</v>
      </c>
    </row>
    <row r="89" spans="1:21" x14ac:dyDescent="0.25">
      <c r="A89" t="s">
        <v>1000</v>
      </c>
      <c r="B89" t="s">
        <v>1001</v>
      </c>
      <c r="C89" t="s">
        <v>1002</v>
      </c>
      <c r="D89" t="s">
        <v>1001</v>
      </c>
      <c r="E89" t="s">
        <v>1005</v>
      </c>
      <c r="F89" t="s">
        <v>1006</v>
      </c>
      <c r="G89" t="s">
        <v>33</v>
      </c>
      <c r="H89" t="s">
        <v>33</v>
      </c>
      <c r="I89" t="s">
        <v>170</v>
      </c>
      <c r="J89" t="s">
        <v>489</v>
      </c>
      <c r="K89" t="s">
        <v>79</v>
      </c>
      <c r="L89" t="s">
        <v>79</v>
      </c>
      <c r="M89" t="s">
        <v>79</v>
      </c>
      <c r="N89" t="s">
        <v>81</v>
      </c>
      <c r="O89" t="s">
        <v>81</v>
      </c>
      <c r="P89" t="s">
        <v>79</v>
      </c>
      <c r="Q89" t="s">
        <v>79</v>
      </c>
      <c r="R89" t="s">
        <v>1007</v>
      </c>
      <c r="S89" t="s">
        <v>79</v>
      </c>
      <c r="T89">
        <v>1</v>
      </c>
      <c r="U89" t="s">
        <v>41</v>
      </c>
    </row>
    <row r="90" spans="1:21" x14ac:dyDescent="0.25">
      <c r="A90" t="s">
        <v>1014</v>
      </c>
      <c r="B90" t="s">
        <v>1015</v>
      </c>
      <c r="C90" t="s">
        <v>1016</v>
      </c>
      <c r="D90" t="s">
        <v>1015</v>
      </c>
      <c r="E90" t="s">
        <v>1019</v>
      </c>
      <c r="F90" t="s">
        <v>34</v>
      </c>
      <c r="G90" t="s">
        <v>33</v>
      </c>
      <c r="H90" t="s">
        <v>33</v>
      </c>
      <c r="I90" t="s">
        <v>33</v>
      </c>
      <c r="J90" t="s">
        <v>33</v>
      </c>
      <c r="K90" t="s">
        <v>33</v>
      </c>
      <c r="L90" t="s">
        <v>33</v>
      </c>
      <c r="M90" t="s">
        <v>33</v>
      </c>
      <c r="N90" t="s">
        <v>33</v>
      </c>
      <c r="O90" t="s">
        <v>33</v>
      </c>
      <c r="P90" t="s">
        <v>33</v>
      </c>
      <c r="Q90" t="s">
        <v>33</v>
      </c>
      <c r="R90" t="s">
        <v>33</v>
      </c>
      <c r="S90" t="s">
        <v>33</v>
      </c>
      <c r="T90">
        <v>0</v>
      </c>
      <c r="U90" t="s">
        <v>41</v>
      </c>
    </row>
    <row r="91" spans="1:21" x14ac:dyDescent="0.25">
      <c r="A91" t="s">
        <v>1026</v>
      </c>
      <c r="B91" t="s">
        <v>1027</v>
      </c>
      <c r="C91" t="s">
        <v>1028</v>
      </c>
      <c r="D91" t="s">
        <v>1027</v>
      </c>
      <c r="E91" t="s">
        <v>1031</v>
      </c>
      <c r="F91" t="s">
        <v>34</v>
      </c>
      <c r="G91" t="s">
        <v>33</v>
      </c>
      <c r="H91" t="s">
        <v>33</v>
      </c>
      <c r="I91" t="s">
        <v>33</v>
      </c>
      <c r="J91" t="s">
        <v>33</v>
      </c>
      <c r="K91" t="s">
        <v>33</v>
      </c>
      <c r="L91" t="s">
        <v>33</v>
      </c>
      <c r="M91" t="s">
        <v>33</v>
      </c>
      <c r="N91" t="s">
        <v>33</v>
      </c>
      <c r="O91" t="s">
        <v>33</v>
      </c>
      <c r="P91" t="s">
        <v>33</v>
      </c>
      <c r="Q91" t="s">
        <v>33</v>
      </c>
      <c r="R91" t="s">
        <v>33</v>
      </c>
      <c r="S91" t="s">
        <v>33</v>
      </c>
      <c r="T91">
        <v>0</v>
      </c>
      <c r="U91" t="s">
        <v>41</v>
      </c>
    </row>
    <row r="92" spans="1:21" x14ac:dyDescent="0.25">
      <c r="A92" t="s">
        <v>1032</v>
      </c>
      <c r="B92" t="s">
        <v>1033</v>
      </c>
      <c r="C92" t="s">
        <v>1034</v>
      </c>
      <c r="D92" t="s">
        <v>1033</v>
      </c>
      <c r="E92" t="s">
        <v>1037</v>
      </c>
      <c r="F92" t="s">
        <v>34</v>
      </c>
      <c r="G92" t="s">
        <v>33</v>
      </c>
      <c r="H92" t="s">
        <v>33</v>
      </c>
      <c r="I92" t="s">
        <v>33</v>
      </c>
      <c r="J92" t="s">
        <v>33</v>
      </c>
      <c r="K92" t="s">
        <v>33</v>
      </c>
      <c r="L92" t="s">
        <v>33</v>
      </c>
      <c r="M92" t="s">
        <v>33</v>
      </c>
      <c r="N92" t="s">
        <v>33</v>
      </c>
      <c r="O92" t="s">
        <v>33</v>
      </c>
      <c r="P92" t="s">
        <v>33</v>
      </c>
      <c r="Q92" t="s">
        <v>33</v>
      </c>
      <c r="R92" t="s">
        <v>33</v>
      </c>
      <c r="S92" t="s">
        <v>33</v>
      </c>
      <c r="T92">
        <v>0</v>
      </c>
      <c r="U92" t="s">
        <v>41</v>
      </c>
    </row>
    <row r="93" spans="1:21" x14ac:dyDescent="0.25">
      <c r="A93" t="s">
        <v>1038</v>
      </c>
      <c r="B93" t="s">
        <v>1039</v>
      </c>
      <c r="C93" t="s">
        <v>1040</v>
      </c>
      <c r="D93" t="s">
        <v>1039</v>
      </c>
      <c r="E93" t="s">
        <v>1043</v>
      </c>
      <c r="F93" t="s">
        <v>34</v>
      </c>
      <c r="G93" t="s">
        <v>33</v>
      </c>
      <c r="H93" t="s">
        <v>33</v>
      </c>
      <c r="I93" t="s">
        <v>33</v>
      </c>
      <c r="J93" t="s">
        <v>33</v>
      </c>
      <c r="K93" t="s">
        <v>33</v>
      </c>
      <c r="L93" t="s">
        <v>33</v>
      </c>
      <c r="M93" t="s">
        <v>33</v>
      </c>
      <c r="N93" t="s">
        <v>33</v>
      </c>
      <c r="O93" t="s">
        <v>33</v>
      </c>
      <c r="P93" t="s">
        <v>33</v>
      </c>
      <c r="Q93" t="s">
        <v>33</v>
      </c>
      <c r="R93" t="s">
        <v>33</v>
      </c>
      <c r="S93" t="s">
        <v>33</v>
      </c>
      <c r="T93">
        <v>0</v>
      </c>
      <c r="U93" t="s">
        <v>41</v>
      </c>
    </row>
    <row r="94" spans="1:21" x14ac:dyDescent="0.25">
      <c r="A94" t="s">
        <v>1049</v>
      </c>
      <c r="B94" t="s">
        <v>1050</v>
      </c>
      <c r="C94" t="s">
        <v>1051</v>
      </c>
      <c r="D94" t="s">
        <v>1050</v>
      </c>
      <c r="E94" t="s">
        <v>1049</v>
      </c>
      <c r="F94" t="s">
        <v>34</v>
      </c>
      <c r="G94" t="s">
        <v>33</v>
      </c>
      <c r="H94" t="s">
        <v>33</v>
      </c>
      <c r="I94" t="s">
        <v>33</v>
      </c>
      <c r="J94" t="s">
        <v>33</v>
      </c>
      <c r="K94" t="s">
        <v>33</v>
      </c>
      <c r="L94" t="s">
        <v>33</v>
      </c>
      <c r="M94" t="s">
        <v>33</v>
      </c>
      <c r="N94" t="s">
        <v>33</v>
      </c>
      <c r="O94" t="s">
        <v>33</v>
      </c>
      <c r="P94" t="s">
        <v>33</v>
      </c>
      <c r="Q94" t="s">
        <v>33</v>
      </c>
      <c r="R94" t="s">
        <v>33</v>
      </c>
      <c r="S94" t="s">
        <v>33</v>
      </c>
      <c r="T94">
        <v>0</v>
      </c>
      <c r="U94" t="s">
        <v>41</v>
      </c>
    </row>
    <row r="95" spans="1:21" x14ac:dyDescent="0.25">
      <c r="A95" t="s">
        <v>1054</v>
      </c>
      <c r="B95" t="s">
        <v>1055</v>
      </c>
      <c r="C95" t="s">
        <v>1056</v>
      </c>
      <c r="D95" t="s">
        <v>1055</v>
      </c>
      <c r="E95" t="s">
        <v>1054</v>
      </c>
      <c r="F95" t="s">
        <v>1059</v>
      </c>
      <c r="G95" t="s">
        <v>33</v>
      </c>
      <c r="H95" t="s">
        <v>33</v>
      </c>
      <c r="I95" t="s">
        <v>170</v>
      </c>
      <c r="J95" t="s">
        <v>33</v>
      </c>
      <c r="K95" t="s">
        <v>270</v>
      </c>
      <c r="L95" t="s">
        <v>1060</v>
      </c>
      <c r="M95" t="s">
        <v>79</v>
      </c>
      <c r="N95" t="s">
        <v>81</v>
      </c>
      <c r="O95" t="s">
        <v>79</v>
      </c>
      <c r="P95" t="s">
        <v>79</v>
      </c>
      <c r="Q95" t="s">
        <v>1061</v>
      </c>
      <c r="R95" t="s">
        <v>272</v>
      </c>
      <c r="S95" t="s">
        <v>79</v>
      </c>
      <c r="T95">
        <v>1</v>
      </c>
      <c r="U95" t="s">
        <v>41</v>
      </c>
    </row>
    <row r="96" spans="1:21" x14ac:dyDescent="0.25">
      <c r="A96" t="s">
        <v>1067</v>
      </c>
      <c r="B96" t="s">
        <v>1068</v>
      </c>
      <c r="C96" t="s">
        <v>1069</v>
      </c>
      <c r="D96" t="s">
        <v>1068</v>
      </c>
      <c r="E96" t="s">
        <v>1067</v>
      </c>
      <c r="F96" t="s">
        <v>34</v>
      </c>
      <c r="G96" t="s">
        <v>33</v>
      </c>
      <c r="H96" t="s">
        <v>33</v>
      </c>
      <c r="I96" t="s">
        <v>33</v>
      </c>
      <c r="J96" t="s">
        <v>33</v>
      </c>
      <c r="K96" t="s">
        <v>33</v>
      </c>
      <c r="L96" t="s">
        <v>33</v>
      </c>
      <c r="M96" t="s">
        <v>33</v>
      </c>
      <c r="N96" t="s">
        <v>33</v>
      </c>
      <c r="O96" t="s">
        <v>33</v>
      </c>
      <c r="P96" t="s">
        <v>33</v>
      </c>
      <c r="Q96" t="s">
        <v>33</v>
      </c>
      <c r="R96" t="s">
        <v>33</v>
      </c>
      <c r="S96" t="s">
        <v>33</v>
      </c>
      <c r="T96">
        <v>0</v>
      </c>
      <c r="U96" t="s">
        <v>41</v>
      </c>
    </row>
    <row r="97" spans="1:21" x14ac:dyDescent="0.25">
      <c r="A97" t="s">
        <v>1072</v>
      </c>
      <c r="B97" t="s">
        <v>1073</v>
      </c>
      <c r="C97" t="s">
        <v>1074</v>
      </c>
      <c r="D97" t="s">
        <v>33</v>
      </c>
      <c r="E97" t="s">
        <v>33</v>
      </c>
      <c r="F97" t="s">
        <v>34</v>
      </c>
      <c r="G97" t="s">
        <v>33</v>
      </c>
      <c r="H97" t="s">
        <v>33</v>
      </c>
      <c r="I97" t="s">
        <v>33</v>
      </c>
      <c r="J97" t="s">
        <v>33</v>
      </c>
      <c r="K97" t="s">
        <v>33</v>
      </c>
      <c r="L97" t="s">
        <v>33</v>
      </c>
      <c r="M97" t="s">
        <v>33</v>
      </c>
      <c r="N97" t="s">
        <v>33</v>
      </c>
      <c r="O97" t="s">
        <v>33</v>
      </c>
      <c r="P97" t="s">
        <v>33</v>
      </c>
      <c r="Q97" t="s">
        <v>33</v>
      </c>
      <c r="R97" t="s">
        <v>33</v>
      </c>
      <c r="S97" t="s">
        <v>33</v>
      </c>
      <c r="T97" t="s">
        <v>33</v>
      </c>
      <c r="U97" t="s">
        <v>41</v>
      </c>
    </row>
    <row r="98" spans="1:21" x14ac:dyDescent="0.25">
      <c r="A98" t="s">
        <v>1076</v>
      </c>
      <c r="B98" t="s">
        <v>1077</v>
      </c>
      <c r="C98" t="s">
        <v>1078</v>
      </c>
      <c r="D98" t="s">
        <v>33</v>
      </c>
      <c r="E98" t="s">
        <v>33</v>
      </c>
      <c r="F98" t="s">
        <v>34</v>
      </c>
      <c r="G98" t="s">
        <v>33</v>
      </c>
      <c r="H98" t="s">
        <v>33</v>
      </c>
      <c r="I98" t="s">
        <v>33</v>
      </c>
      <c r="J98" t="s">
        <v>33</v>
      </c>
      <c r="K98" t="s">
        <v>33</v>
      </c>
      <c r="L98" t="s">
        <v>33</v>
      </c>
      <c r="M98" t="s">
        <v>33</v>
      </c>
      <c r="N98" t="s">
        <v>33</v>
      </c>
      <c r="O98" t="s">
        <v>33</v>
      </c>
      <c r="P98" t="s">
        <v>33</v>
      </c>
      <c r="Q98" t="s">
        <v>33</v>
      </c>
      <c r="R98" t="s">
        <v>33</v>
      </c>
      <c r="S98" t="s">
        <v>33</v>
      </c>
      <c r="T98" t="s">
        <v>33</v>
      </c>
      <c r="U98" t="s">
        <v>41</v>
      </c>
    </row>
    <row r="99" spans="1:21" x14ac:dyDescent="0.25">
      <c r="A99" t="s">
        <v>1090</v>
      </c>
      <c r="B99" t="s">
        <v>1091</v>
      </c>
      <c r="C99" t="s">
        <v>1092</v>
      </c>
      <c r="D99" t="s">
        <v>33</v>
      </c>
      <c r="E99" t="s">
        <v>33</v>
      </c>
      <c r="F99" t="s">
        <v>34</v>
      </c>
      <c r="G99" t="s">
        <v>33</v>
      </c>
      <c r="H99" t="s">
        <v>33</v>
      </c>
      <c r="I99" t="s">
        <v>33</v>
      </c>
      <c r="J99" t="s">
        <v>33</v>
      </c>
      <c r="K99" t="s">
        <v>33</v>
      </c>
      <c r="L99" t="s">
        <v>33</v>
      </c>
      <c r="M99" t="s">
        <v>33</v>
      </c>
      <c r="N99" t="s">
        <v>33</v>
      </c>
      <c r="O99" t="s">
        <v>33</v>
      </c>
      <c r="P99" t="s">
        <v>33</v>
      </c>
      <c r="Q99" t="s">
        <v>33</v>
      </c>
      <c r="R99" t="s">
        <v>33</v>
      </c>
      <c r="S99" t="s">
        <v>33</v>
      </c>
      <c r="T99" t="s">
        <v>33</v>
      </c>
      <c r="U99" t="s">
        <v>41</v>
      </c>
    </row>
    <row r="100" spans="1:21" x14ac:dyDescent="0.25">
      <c r="A100" t="s">
        <v>1094</v>
      </c>
      <c r="B100" t="s">
        <v>1095</v>
      </c>
      <c r="C100" t="s">
        <v>1096</v>
      </c>
      <c r="D100" t="s">
        <v>33</v>
      </c>
      <c r="E100" t="s">
        <v>33</v>
      </c>
      <c r="F100" t="s">
        <v>34</v>
      </c>
      <c r="G100" t="s">
        <v>33</v>
      </c>
      <c r="H100" t="s">
        <v>33</v>
      </c>
      <c r="I100" t="s">
        <v>33</v>
      </c>
      <c r="J100" t="s">
        <v>33</v>
      </c>
      <c r="K100" t="s">
        <v>33</v>
      </c>
      <c r="L100" t="s">
        <v>33</v>
      </c>
      <c r="M100" t="s">
        <v>33</v>
      </c>
      <c r="N100" t="s">
        <v>33</v>
      </c>
      <c r="O100" t="s">
        <v>33</v>
      </c>
      <c r="P100" t="s">
        <v>33</v>
      </c>
      <c r="Q100" t="s">
        <v>33</v>
      </c>
      <c r="R100" t="s">
        <v>33</v>
      </c>
      <c r="S100" t="s">
        <v>33</v>
      </c>
      <c r="T100" t="s">
        <v>33</v>
      </c>
      <c r="U100" t="s">
        <v>41</v>
      </c>
    </row>
    <row r="101" spans="1:21" ht="18" x14ac:dyDescent="0.35">
      <c r="A101" t="s">
        <v>1098</v>
      </c>
      <c r="B101" t="s">
        <v>1099</v>
      </c>
      <c r="C101" t="s">
        <v>1100</v>
      </c>
      <c r="D101" t="s">
        <v>33</v>
      </c>
      <c r="E101" t="s">
        <v>33</v>
      </c>
      <c r="F101" t="s">
        <v>3730</v>
      </c>
      <c r="G101" t="s">
        <v>3731</v>
      </c>
      <c r="H101" t="s">
        <v>33</v>
      </c>
      <c r="I101" t="s">
        <v>346</v>
      </c>
      <c r="J101" t="s">
        <v>347</v>
      </c>
      <c r="K101" t="s">
        <v>3732</v>
      </c>
      <c r="L101" t="s">
        <v>106</v>
      </c>
      <c r="M101" t="s">
        <v>79</v>
      </c>
      <c r="N101" t="s">
        <v>79</v>
      </c>
      <c r="O101" t="s">
        <v>79</v>
      </c>
      <c r="P101" t="s">
        <v>3733</v>
      </c>
      <c r="Q101" t="s">
        <v>3734</v>
      </c>
      <c r="R101" t="s">
        <v>1915</v>
      </c>
      <c r="S101" t="s">
        <v>79</v>
      </c>
      <c r="T101" t="s">
        <v>33</v>
      </c>
      <c r="U101" t="s">
        <v>41</v>
      </c>
    </row>
    <row r="102" spans="1:21" x14ac:dyDescent="0.25">
      <c r="A102" t="s">
        <v>1102</v>
      </c>
      <c r="B102" t="s">
        <v>1103</v>
      </c>
      <c r="C102" t="s">
        <v>1104</v>
      </c>
      <c r="D102" t="s">
        <v>33</v>
      </c>
      <c r="E102" t="s">
        <v>33</v>
      </c>
      <c r="F102" t="s">
        <v>34</v>
      </c>
      <c r="G102" t="s">
        <v>33</v>
      </c>
      <c r="H102" t="s">
        <v>33</v>
      </c>
      <c r="I102" t="s">
        <v>33</v>
      </c>
      <c r="J102" t="s">
        <v>33</v>
      </c>
      <c r="K102" t="s">
        <v>33</v>
      </c>
      <c r="L102" t="s">
        <v>33</v>
      </c>
      <c r="M102" t="s">
        <v>33</v>
      </c>
      <c r="N102" t="s">
        <v>33</v>
      </c>
      <c r="O102" t="s">
        <v>33</v>
      </c>
      <c r="P102" t="s">
        <v>33</v>
      </c>
      <c r="Q102" t="s">
        <v>33</v>
      </c>
      <c r="R102" t="s">
        <v>33</v>
      </c>
      <c r="S102" t="s">
        <v>33</v>
      </c>
      <c r="T102" t="s">
        <v>33</v>
      </c>
      <c r="U102" t="s">
        <v>41</v>
      </c>
    </row>
    <row r="103" spans="1:21" x14ac:dyDescent="0.25">
      <c r="A103" t="s">
        <v>1122</v>
      </c>
      <c r="B103" t="s">
        <v>1123</v>
      </c>
      <c r="C103" t="s">
        <v>1124</v>
      </c>
      <c r="D103" t="s">
        <v>33</v>
      </c>
      <c r="E103" t="s">
        <v>33</v>
      </c>
      <c r="F103" t="s">
        <v>34</v>
      </c>
      <c r="G103" t="s">
        <v>33</v>
      </c>
      <c r="H103" t="s">
        <v>33</v>
      </c>
      <c r="I103" t="s">
        <v>33</v>
      </c>
      <c r="J103" t="s">
        <v>33</v>
      </c>
      <c r="K103" t="s">
        <v>33</v>
      </c>
      <c r="L103" t="s">
        <v>33</v>
      </c>
      <c r="M103" t="s">
        <v>33</v>
      </c>
      <c r="N103" t="s">
        <v>33</v>
      </c>
      <c r="O103" t="s">
        <v>33</v>
      </c>
      <c r="P103" t="s">
        <v>33</v>
      </c>
      <c r="Q103" t="s">
        <v>33</v>
      </c>
      <c r="R103" t="s">
        <v>33</v>
      </c>
      <c r="S103" t="s">
        <v>33</v>
      </c>
      <c r="T103" t="s">
        <v>33</v>
      </c>
      <c r="U103" t="s">
        <v>41</v>
      </c>
    </row>
    <row r="104" spans="1:21" x14ac:dyDescent="0.25">
      <c r="A104" t="s">
        <v>1131</v>
      </c>
      <c r="B104" t="s">
        <v>1132</v>
      </c>
      <c r="C104" t="s">
        <v>1133</v>
      </c>
      <c r="D104" t="s">
        <v>33</v>
      </c>
      <c r="E104" t="s">
        <v>33</v>
      </c>
      <c r="F104" t="s">
        <v>34</v>
      </c>
      <c r="G104" t="s">
        <v>33</v>
      </c>
      <c r="H104" t="s">
        <v>33</v>
      </c>
      <c r="I104" t="s">
        <v>33</v>
      </c>
      <c r="J104" t="s">
        <v>33</v>
      </c>
      <c r="K104" t="s">
        <v>33</v>
      </c>
      <c r="L104" t="s">
        <v>33</v>
      </c>
      <c r="M104" t="s">
        <v>33</v>
      </c>
      <c r="N104" t="s">
        <v>33</v>
      </c>
      <c r="O104" t="s">
        <v>33</v>
      </c>
      <c r="P104" t="s">
        <v>33</v>
      </c>
      <c r="Q104" t="s">
        <v>33</v>
      </c>
      <c r="R104" t="s">
        <v>33</v>
      </c>
      <c r="S104" t="s">
        <v>33</v>
      </c>
      <c r="T104" t="s">
        <v>33</v>
      </c>
      <c r="U104" t="s">
        <v>41</v>
      </c>
    </row>
    <row r="105" spans="1:21" x14ac:dyDescent="0.25">
      <c r="A105" t="s">
        <v>1135</v>
      </c>
      <c r="B105" t="s">
        <v>1136</v>
      </c>
      <c r="C105" t="s">
        <v>1137</v>
      </c>
      <c r="D105" t="s">
        <v>33</v>
      </c>
      <c r="E105" t="s">
        <v>33</v>
      </c>
      <c r="F105" t="s">
        <v>34</v>
      </c>
      <c r="G105" t="s">
        <v>33</v>
      </c>
      <c r="H105" t="s">
        <v>33</v>
      </c>
      <c r="I105" t="s">
        <v>33</v>
      </c>
      <c r="J105" t="s">
        <v>33</v>
      </c>
      <c r="K105" t="s">
        <v>33</v>
      </c>
      <c r="L105" t="s">
        <v>33</v>
      </c>
      <c r="M105" t="s">
        <v>33</v>
      </c>
      <c r="N105" t="s">
        <v>33</v>
      </c>
      <c r="O105" t="s">
        <v>33</v>
      </c>
      <c r="P105" t="s">
        <v>33</v>
      </c>
      <c r="Q105" t="s">
        <v>33</v>
      </c>
      <c r="R105" t="s">
        <v>33</v>
      </c>
      <c r="S105" t="s">
        <v>33</v>
      </c>
      <c r="T105" t="s">
        <v>33</v>
      </c>
      <c r="U105" t="s">
        <v>41</v>
      </c>
    </row>
    <row r="106" spans="1:21" x14ac:dyDescent="0.25">
      <c r="A106" t="s">
        <v>1139</v>
      </c>
      <c r="B106" t="s">
        <v>1140</v>
      </c>
      <c r="C106" t="s">
        <v>1141</v>
      </c>
      <c r="D106" t="s">
        <v>33</v>
      </c>
      <c r="E106" t="s">
        <v>33</v>
      </c>
      <c r="F106" t="s">
        <v>34</v>
      </c>
      <c r="G106" t="s">
        <v>33</v>
      </c>
      <c r="H106" t="s">
        <v>33</v>
      </c>
      <c r="I106" t="s">
        <v>33</v>
      </c>
      <c r="J106" t="s">
        <v>33</v>
      </c>
      <c r="K106" t="s">
        <v>33</v>
      </c>
      <c r="L106" t="s">
        <v>33</v>
      </c>
      <c r="M106" t="s">
        <v>33</v>
      </c>
      <c r="N106" t="s">
        <v>33</v>
      </c>
      <c r="O106" t="s">
        <v>33</v>
      </c>
      <c r="P106" t="s">
        <v>33</v>
      </c>
      <c r="Q106" t="s">
        <v>33</v>
      </c>
      <c r="R106" t="s">
        <v>33</v>
      </c>
      <c r="S106" t="s">
        <v>33</v>
      </c>
      <c r="T106" t="s">
        <v>33</v>
      </c>
      <c r="U106" t="s">
        <v>41</v>
      </c>
    </row>
    <row r="107" spans="1:21" x14ac:dyDescent="0.25">
      <c r="A107" t="s">
        <v>1150</v>
      </c>
      <c r="B107" t="s">
        <v>1151</v>
      </c>
      <c r="C107" t="s">
        <v>1152</v>
      </c>
      <c r="D107" t="s">
        <v>33</v>
      </c>
      <c r="E107" t="s">
        <v>33</v>
      </c>
      <c r="F107" t="s">
        <v>34</v>
      </c>
      <c r="G107" t="s">
        <v>33</v>
      </c>
      <c r="H107" t="s">
        <v>33</v>
      </c>
      <c r="I107" t="s">
        <v>33</v>
      </c>
      <c r="J107" t="s">
        <v>33</v>
      </c>
      <c r="K107" t="s">
        <v>33</v>
      </c>
      <c r="L107" t="s">
        <v>33</v>
      </c>
      <c r="M107" t="s">
        <v>33</v>
      </c>
      <c r="N107" t="s">
        <v>33</v>
      </c>
      <c r="O107" t="s">
        <v>33</v>
      </c>
      <c r="P107" t="s">
        <v>33</v>
      </c>
      <c r="Q107" t="s">
        <v>33</v>
      </c>
      <c r="R107" t="s">
        <v>33</v>
      </c>
      <c r="S107" t="s">
        <v>33</v>
      </c>
      <c r="T107" t="s">
        <v>33</v>
      </c>
      <c r="U107" t="s">
        <v>41</v>
      </c>
    </row>
    <row r="108" spans="1:21" x14ac:dyDescent="0.25">
      <c r="A108" t="s">
        <v>1154</v>
      </c>
      <c r="B108" t="s">
        <v>1155</v>
      </c>
      <c r="C108" t="s">
        <v>1156</v>
      </c>
      <c r="D108" t="s">
        <v>33</v>
      </c>
      <c r="E108" t="s">
        <v>33</v>
      </c>
      <c r="F108" t="s">
        <v>3735</v>
      </c>
      <c r="G108" t="s">
        <v>33</v>
      </c>
      <c r="H108" t="s">
        <v>33</v>
      </c>
      <c r="I108" t="s">
        <v>33</v>
      </c>
      <c r="J108" t="s">
        <v>33</v>
      </c>
      <c r="K108" t="s">
        <v>33</v>
      </c>
      <c r="L108" t="s">
        <v>33</v>
      </c>
      <c r="M108" t="s">
        <v>33</v>
      </c>
      <c r="N108" t="s">
        <v>33</v>
      </c>
      <c r="O108" t="s">
        <v>33</v>
      </c>
      <c r="P108" t="s">
        <v>33</v>
      </c>
      <c r="Q108" t="s">
        <v>33</v>
      </c>
      <c r="R108" t="s">
        <v>33</v>
      </c>
      <c r="S108" t="s">
        <v>33</v>
      </c>
      <c r="T108" t="s">
        <v>33</v>
      </c>
      <c r="U108" t="s">
        <v>41</v>
      </c>
    </row>
    <row r="109" spans="1:21" x14ac:dyDescent="0.25">
      <c r="A109" t="s">
        <v>1158</v>
      </c>
      <c r="B109" t="s">
        <v>1159</v>
      </c>
      <c r="C109" t="s">
        <v>1160</v>
      </c>
      <c r="D109" t="s">
        <v>33</v>
      </c>
      <c r="E109" t="s">
        <v>33</v>
      </c>
      <c r="F109" t="s">
        <v>34</v>
      </c>
      <c r="G109" t="s">
        <v>33</v>
      </c>
      <c r="H109" t="s">
        <v>33</v>
      </c>
      <c r="I109" t="s">
        <v>33</v>
      </c>
      <c r="J109" t="s">
        <v>33</v>
      </c>
      <c r="K109" t="s">
        <v>33</v>
      </c>
      <c r="L109" t="s">
        <v>33</v>
      </c>
      <c r="M109" t="s">
        <v>33</v>
      </c>
      <c r="N109" t="s">
        <v>33</v>
      </c>
      <c r="O109" t="s">
        <v>33</v>
      </c>
      <c r="P109" t="s">
        <v>33</v>
      </c>
      <c r="Q109" t="s">
        <v>33</v>
      </c>
      <c r="R109" t="s">
        <v>33</v>
      </c>
      <c r="S109" t="s">
        <v>33</v>
      </c>
      <c r="T109" t="s">
        <v>33</v>
      </c>
      <c r="U109" t="s">
        <v>41</v>
      </c>
    </row>
    <row r="110" spans="1:21" x14ac:dyDescent="0.25">
      <c r="A110" t="s">
        <v>1162</v>
      </c>
      <c r="B110" t="s">
        <v>1163</v>
      </c>
      <c r="C110" t="s">
        <v>1164</v>
      </c>
      <c r="D110" t="s">
        <v>33</v>
      </c>
      <c r="E110" t="s">
        <v>33</v>
      </c>
      <c r="F110" t="s">
        <v>3736</v>
      </c>
      <c r="G110" t="s">
        <v>3737</v>
      </c>
      <c r="H110" t="s">
        <v>33</v>
      </c>
      <c r="I110" t="s">
        <v>170</v>
      </c>
      <c r="J110" t="s">
        <v>723</v>
      </c>
      <c r="K110" t="s">
        <v>3698</v>
      </c>
      <c r="L110" t="s">
        <v>3698</v>
      </c>
      <c r="M110" t="s">
        <v>79</v>
      </c>
      <c r="N110" t="s">
        <v>79</v>
      </c>
      <c r="O110" t="s">
        <v>79</v>
      </c>
      <c r="P110" t="s">
        <v>79</v>
      </c>
      <c r="Q110" t="s">
        <v>3738</v>
      </c>
      <c r="R110" t="s">
        <v>80</v>
      </c>
      <c r="S110" t="s">
        <v>79</v>
      </c>
      <c r="T110" t="s">
        <v>33</v>
      </c>
      <c r="U110" t="s">
        <v>41</v>
      </c>
    </row>
    <row r="111" spans="1:21" x14ac:dyDescent="0.25">
      <c r="A111" t="s">
        <v>1177</v>
      </c>
      <c r="B111" t="s">
        <v>1178</v>
      </c>
      <c r="C111" t="s">
        <v>1179</v>
      </c>
      <c r="D111" t="s">
        <v>33</v>
      </c>
      <c r="E111" t="s">
        <v>33</v>
      </c>
      <c r="F111" t="s">
        <v>3739</v>
      </c>
      <c r="G111" t="s">
        <v>3740</v>
      </c>
      <c r="H111" t="s">
        <v>33</v>
      </c>
      <c r="I111" t="s">
        <v>170</v>
      </c>
      <c r="J111" t="s">
        <v>649</v>
      </c>
      <c r="K111" t="s">
        <v>3741</v>
      </c>
      <c r="L111" t="s">
        <v>375</v>
      </c>
      <c r="M111" t="s">
        <v>81</v>
      </c>
      <c r="N111" t="s">
        <v>81</v>
      </c>
      <c r="O111" t="s">
        <v>79</v>
      </c>
      <c r="P111" t="s">
        <v>79</v>
      </c>
      <c r="Q111" t="s">
        <v>3742</v>
      </c>
      <c r="R111" t="s">
        <v>191</v>
      </c>
      <c r="S111" t="s">
        <v>79</v>
      </c>
      <c r="T111" t="s">
        <v>33</v>
      </c>
      <c r="U111" t="s">
        <v>41</v>
      </c>
    </row>
    <row r="112" spans="1:21" x14ac:dyDescent="0.25">
      <c r="A112" t="s">
        <v>1186</v>
      </c>
      <c r="B112" t="s">
        <v>1187</v>
      </c>
      <c r="C112" t="s">
        <v>1188</v>
      </c>
      <c r="D112" t="s">
        <v>33</v>
      </c>
      <c r="E112" t="s">
        <v>33</v>
      </c>
      <c r="F112" t="s">
        <v>34</v>
      </c>
      <c r="G112" t="s">
        <v>33</v>
      </c>
      <c r="H112" t="s">
        <v>33</v>
      </c>
      <c r="I112" t="s">
        <v>33</v>
      </c>
      <c r="J112" t="s">
        <v>33</v>
      </c>
      <c r="K112" t="s">
        <v>33</v>
      </c>
      <c r="L112" t="s">
        <v>33</v>
      </c>
      <c r="M112" t="s">
        <v>33</v>
      </c>
      <c r="N112" t="s">
        <v>33</v>
      </c>
      <c r="O112" t="s">
        <v>33</v>
      </c>
      <c r="P112" t="s">
        <v>33</v>
      </c>
      <c r="Q112" t="s">
        <v>33</v>
      </c>
      <c r="R112" t="s">
        <v>33</v>
      </c>
      <c r="S112" t="s">
        <v>33</v>
      </c>
      <c r="T112" t="s">
        <v>33</v>
      </c>
      <c r="U112" t="s">
        <v>41</v>
      </c>
    </row>
    <row r="113" spans="1:21" x14ac:dyDescent="0.25">
      <c r="A113" t="s">
        <v>1195</v>
      </c>
      <c r="B113" t="s">
        <v>1196</v>
      </c>
      <c r="C113" t="s">
        <v>1197</v>
      </c>
      <c r="D113" t="s">
        <v>1196</v>
      </c>
      <c r="E113" t="s">
        <v>1200</v>
      </c>
      <c r="F113" t="s">
        <v>34</v>
      </c>
      <c r="G113" t="s">
        <v>33</v>
      </c>
      <c r="H113" t="s">
        <v>33</v>
      </c>
      <c r="I113" t="s">
        <v>33</v>
      </c>
      <c r="J113" t="s">
        <v>33</v>
      </c>
      <c r="K113" t="s">
        <v>33</v>
      </c>
      <c r="L113" t="s">
        <v>33</v>
      </c>
      <c r="M113" t="s">
        <v>33</v>
      </c>
      <c r="N113" t="s">
        <v>33</v>
      </c>
      <c r="O113" t="s">
        <v>33</v>
      </c>
      <c r="P113" t="s">
        <v>33</v>
      </c>
      <c r="Q113" t="s">
        <v>33</v>
      </c>
      <c r="R113" t="s">
        <v>33</v>
      </c>
      <c r="S113" t="s">
        <v>33</v>
      </c>
      <c r="T113">
        <v>0</v>
      </c>
      <c r="U113" t="s">
        <v>41</v>
      </c>
    </row>
    <row r="114" spans="1:21" x14ac:dyDescent="0.25">
      <c r="A114" t="s">
        <v>1201</v>
      </c>
      <c r="B114" t="s">
        <v>1202</v>
      </c>
      <c r="C114" t="s">
        <v>1203</v>
      </c>
      <c r="D114" t="s">
        <v>33</v>
      </c>
      <c r="E114" t="s">
        <v>33</v>
      </c>
      <c r="F114" t="s">
        <v>34</v>
      </c>
      <c r="G114" t="s">
        <v>33</v>
      </c>
      <c r="H114" t="s">
        <v>33</v>
      </c>
      <c r="I114" t="s">
        <v>33</v>
      </c>
      <c r="J114" t="s">
        <v>33</v>
      </c>
      <c r="K114" t="s">
        <v>33</v>
      </c>
      <c r="L114" t="s">
        <v>33</v>
      </c>
      <c r="M114" t="s">
        <v>33</v>
      </c>
      <c r="N114" t="s">
        <v>33</v>
      </c>
      <c r="O114" t="s">
        <v>33</v>
      </c>
      <c r="P114" t="s">
        <v>33</v>
      </c>
      <c r="Q114" t="s">
        <v>33</v>
      </c>
      <c r="R114" t="s">
        <v>33</v>
      </c>
      <c r="S114" t="s">
        <v>33</v>
      </c>
      <c r="T114" t="s">
        <v>33</v>
      </c>
      <c r="U114" t="s">
        <v>41</v>
      </c>
    </row>
    <row r="115" spans="1:21" x14ac:dyDescent="0.25">
      <c r="A115" t="s">
        <v>1209</v>
      </c>
      <c r="B115" t="s">
        <v>1210</v>
      </c>
      <c r="C115" t="s">
        <v>1211</v>
      </c>
      <c r="D115" t="s">
        <v>33</v>
      </c>
      <c r="E115" t="s">
        <v>33</v>
      </c>
      <c r="F115" t="s">
        <v>34</v>
      </c>
      <c r="G115" t="s">
        <v>33</v>
      </c>
      <c r="H115" t="s">
        <v>33</v>
      </c>
      <c r="I115" t="s">
        <v>33</v>
      </c>
      <c r="J115" t="s">
        <v>33</v>
      </c>
      <c r="K115" t="s">
        <v>33</v>
      </c>
      <c r="L115" t="s">
        <v>33</v>
      </c>
      <c r="M115" t="s">
        <v>33</v>
      </c>
      <c r="N115" t="s">
        <v>33</v>
      </c>
      <c r="O115" t="s">
        <v>33</v>
      </c>
      <c r="P115" t="s">
        <v>33</v>
      </c>
      <c r="Q115" t="s">
        <v>33</v>
      </c>
      <c r="R115" t="s">
        <v>33</v>
      </c>
      <c r="S115" t="s">
        <v>33</v>
      </c>
      <c r="T115" t="s">
        <v>33</v>
      </c>
      <c r="U115" t="s">
        <v>41</v>
      </c>
    </row>
    <row r="116" spans="1:21" x14ac:dyDescent="0.25">
      <c r="A116" t="s">
        <v>1213</v>
      </c>
      <c r="B116" t="s">
        <v>1214</v>
      </c>
      <c r="C116" t="s">
        <v>1215</v>
      </c>
      <c r="D116" t="s">
        <v>33</v>
      </c>
      <c r="E116" t="s">
        <v>33</v>
      </c>
      <c r="F116" t="s">
        <v>34</v>
      </c>
      <c r="G116" t="s">
        <v>33</v>
      </c>
      <c r="H116" t="s">
        <v>33</v>
      </c>
      <c r="I116" t="s">
        <v>33</v>
      </c>
      <c r="J116" t="s">
        <v>33</v>
      </c>
      <c r="K116" t="s">
        <v>33</v>
      </c>
      <c r="L116" t="s">
        <v>33</v>
      </c>
      <c r="M116" t="s">
        <v>33</v>
      </c>
      <c r="N116" t="s">
        <v>33</v>
      </c>
      <c r="O116" t="s">
        <v>33</v>
      </c>
      <c r="P116" t="s">
        <v>33</v>
      </c>
      <c r="Q116" t="s">
        <v>33</v>
      </c>
      <c r="R116" t="s">
        <v>33</v>
      </c>
      <c r="S116" t="s">
        <v>33</v>
      </c>
      <c r="T116" t="s">
        <v>33</v>
      </c>
      <c r="U116" t="s">
        <v>41</v>
      </c>
    </row>
    <row r="117" spans="1:21" x14ac:dyDescent="0.25">
      <c r="A117" t="s">
        <v>1238</v>
      </c>
      <c r="B117" t="s">
        <v>1239</v>
      </c>
      <c r="C117" t="s">
        <v>1240</v>
      </c>
      <c r="D117" t="s">
        <v>33</v>
      </c>
      <c r="E117" t="s">
        <v>33</v>
      </c>
      <c r="F117" t="s">
        <v>34</v>
      </c>
      <c r="G117" t="s">
        <v>33</v>
      </c>
      <c r="H117" t="s">
        <v>33</v>
      </c>
      <c r="I117" t="s">
        <v>33</v>
      </c>
      <c r="J117" t="s">
        <v>33</v>
      </c>
      <c r="K117" t="s">
        <v>33</v>
      </c>
      <c r="L117" t="s">
        <v>33</v>
      </c>
      <c r="M117" t="s">
        <v>33</v>
      </c>
      <c r="N117" t="s">
        <v>33</v>
      </c>
      <c r="O117" t="s">
        <v>33</v>
      </c>
      <c r="P117" t="s">
        <v>33</v>
      </c>
      <c r="Q117" t="s">
        <v>33</v>
      </c>
      <c r="R117" t="s">
        <v>33</v>
      </c>
      <c r="S117" t="s">
        <v>33</v>
      </c>
      <c r="T117" t="s">
        <v>33</v>
      </c>
      <c r="U117" t="s">
        <v>41</v>
      </c>
    </row>
    <row r="118" spans="1:21" x14ac:dyDescent="0.25">
      <c r="A118" t="s">
        <v>1254</v>
      </c>
      <c r="B118" t="s">
        <v>1255</v>
      </c>
      <c r="C118" t="s">
        <v>1256</v>
      </c>
      <c r="D118" t="s">
        <v>33</v>
      </c>
      <c r="E118" t="s">
        <v>33</v>
      </c>
      <c r="F118" t="s">
        <v>34</v>
      </c>
      <c r="G118" t="s">
        <v>33</v>
      </c>
      <c r="H118" t="s">
        <v>33</v>
      </c>
      <c r="I118" t="s">
        <v>33</v>
      </c>
      <c r="J118" t="s">
        <v>33</v>
      </c>
      <c r="K118" t="s">
        <v>33</v>
      </c>
      <c r="L118" t="s">
        <v>33</v>
      </c>
      <c r="M118" t="s">
        <v>33</v>
      </c>
      <c r="N118" t="s">
        <v>33</v>
      </c>
      <c r="O118" t="s">
        <v>33</v>
      </c>
      <c r="P118" t="s">
        <v>33</v>
      </c>
      <c r="Q118" t="s">
        <v>33</v>
      </c>
      <c r="R118" t="s">
        <v>33</v>
      </c>
      <c r="S118" t="s">
        <v>33</v>
      </c>
      <c r="T118" t="s">
        <v>33</v>
      </c>
      <c r="U118" t="s">
        <v>41</v>
      </c>
    </row>
    <row r="119" spans="1:21" x14ac:dyDescent="0.25">
      <c r="A119" t="s">
        <v>1258</v>
      </c>
      <c r="B119" t="s">
        <v>1259</v>
      </c>
      <c r="C119" t="s">
        <v>1260</v>
      </c>
      <c r="D119" t="s">
        <v>1259</v>
      </c>
      <c r="E119" t="s">
        <v>1263</v>
      </c>
      <c r="F119" t="s">
        <v>34</v>
      </c>
      <c r="G119" t="s">
        <v>33</v>
      </c>
      <c r="H119" t="s">
        <v>33</v>
      </c>
      <c r="I119" t="s">
        <v>33</v>
      </c>
      <c r="J119" t="s">
        <v>33</v>
      </c>
      <c r="K119" t="s">
        <v>33</v>
      </c>
      <c r="L119" t="s">
        <v>33</v>
      </c>
      <c r="M119" t="s">
        <v>33</v>
      </c>
      <c r="N119" t="s">
        <v>33</v>
      </c>
      <c r="O119" t="s">
        <v>33</v>
      </c>
      <c r="P119" t="s">
        <v>33</v>
      </c>
      <c r="Q119" t="s">
        <v>33</v>
      </c>
      <c r="R119" t="s">
        <v>33</v>
      </c>
      <c r="S119" t="s">
        <v>33</v>
      </c>
      <c r="T119">
        <v>0</v>
      </c>
      <c r="U119" t="s">
        <v>41</v>
      </c>
    </row>
    <row r="120" spans="1:21" x14ac:dyDescent="0.25">
      <c r="A120" t="s">
        <v>1276</v>
      </c>
      <c r="B120" t="s">
        <v>1277</v>
      </c>
      <c r="C120" t="s">
        <v>1278</v>
      </c>
      <c r="D120" t="s">
        <v>1277</v>
      </c>
      <c r="E120" t="s">
        <v>1281</v>
      </c>
      <c r="F120" t="s">
        <v>34</v>
      </c>
      <c r="G120" t="s">
        <v>33</v>
      </c>
      <c r="H120" t="s">
        <v>33</v>
      </c>
      <c r="I120" t="s">
        <v>33</v>
      </c>
      <c r="J120" t="s">
        <v>33</v>
      </c>
      <c r="K120" t="s">
        <v>33</v>
      </c>
      <c r="L120" t="s">
        <v>33</v>
      </c>
      <c r="M120" t="s">
        <v>33</v>
      </c>
      <c r="N120" t="s">
        <v>33</v>
      </c>
      <c r="O120" t="s">
        <v>33</v>
      </c>
      <c r="P120" t="s">
        <v>33</v>
      </c>
      <c r="Q120" t="s">
        <v>33</v>
      </c>
      <c r="R120" t="s">
        <v>33</v>
      </c>
      <c r="S120" t="s">
        <v>33</v>
      </c>
      <c r="T120">
        <v>0</v>
      </c>
      <c r="U120" t="s">
        <v>41</v>
      </c>
    </row>
    <row r="121" spans="1:21" x14ac:dyDescent="0.25">
      <c r="A121" t="s">
        <v>1296</v>
      </c>
      <c r="B121" t="s">
        <v>1297</v>
      </c>
      <c r="C121" t="s">
        <v>1298</v>
      </c>
      <c r="D121" t="s">
        <v>33</v>
      </c>
      <c r="E121" t="s">
        <v>33</v>
      </c>
      <c r="F121" t="s">
        <v>34</v>
      </c>
      <c r="G121" t="s">
        <v>33</v>
      </c>
      <c r="H121" t="s">
        <v>33</v>
      </c>
      <c r="I121" t="s">
        <v>33</v>
      </c>
      <c r="J121" t="s">
        <v>33</v>
      </c>
      <c r="K121" t="s">
        <v>33</v>
      </c>
      <c r="L121" t="s">
        <v>33</v>
      </c>
      <c r="M121" t="s">
        <v>33</v>
      </c>
      <c r="N121" t="s">
        <v>33</v>
      </c>
      <c r="O121" t="s">
        <v>33</v>
      </c>
      <c r="P121" t="s">
        <v>33</v>
      </c>
      <c r="Q121" t="s">
        <v>33</v>
      </c>
      <c r="R121" t="s">
        <v>33</v>
      </c>
      <c r="S121" t="s">
        <v>33</v>
      </c>
      <c r="T121" t="s">
        <v>33</v>
      </c>
      <c r="U121" t="s">
        <v>41</v>
      </c>
    </row>
    <row r="122" spans="1:21" x14ac:dyDescent="0.25">
      <c r="A122" t="s">
        <v>1322</v>
      </c>
      <c r="B122" t="s">
        <v>1323</v>
      </c>
      <c r="C122" t="s">
        <v>1324</v>
      </c>
      <c r="D122" t="s">
        <v>33</v>
      </c>
      <c r="E122" t="s">
        <v>33</v>
      </c>
      <c r="F122" t="s">
        <v>3743</v>
      </c>
      <c r="G122" t="s">
        <v>3744</v>
      </c>
      <c r="H122" t="s">
        <v>33</v>
      </c>
      <c r="I122" t="s">
        <v>170</v>
      </c>
      <c r="J122" t="s">
        <v>489</v>
      </c>
      <c r="K122" t="s">
        <v>3718</v>
      </c>
      <c r="L122" t="s">
        <v>375</v>
      </c>
      <c r="M122" t="s">
        <v>79</v>
      </c>
      <c r="N122" t="s">
        <v>79</v>
      </c>
      <c r="O122" t="s">
        <v>79</v>
      </c>
      <c r="P122" t="s">
        <v>79</v>
      </c>
      <c r="Q122" t="s">
        <v>3745</v>
      </c>
      <c r="R122" t="s">
        <v>172</v>
      </c>
      <c r="S122" t="s">
        <v>79</v>
      </c>
      <c r="T122" t="s">
        <v>33</v>
      </c>
      <c r="U122" t="s">
        <v>41</v>
      </c>
    </row>
    <row r="123" spans="1:21" x14ac:dyDescent="0.25">
      <c r="A123" t="s">
        <v>1326</v>
      </c>
      <c r="B123" t="s">
        <v>1327</v>
      </c>
      <c r="C123" t="s">
        <v>1328</v>
      </c>
      <c r="D123" t="s">
        <v>1327</v>
      </c>
      <c r="E123" t="s">
        <v>1331</v>
      </c>
      <c r="F123" t="s">
        <v>34</v>
      </c>
      <c r="G123" t="s">
        <v>33</v>
      </c>
      <c r="H123" t="s">
        <v>33</v>
      </c>
      <c r="I123" t="s">
        <v>33</v>
      </c>
      <c r="J123" t="s">
        <v>33</v>
      </c>
      <c r="K123" t="s">
        <v>33</v>
      </c>
      <c r="L123" t="s">
        <v>33</v>
      </c>
      <c r="M123" t="s">
        <v>33</v>
      </c>
      <c r="N123" t="s">
        <v>33</v>
      </c>
      <c r="O123" t="s">
        <v>33</v>
      </c>
      <c r="P123" t="s">
        <v>33</v>
      </c>
      <c r="Q123" t="s">
        <v>33</v>
      </c>
      <c r="R123" t="s">
        <v>33</v>
      </c>
      <c r="S123" t="s">
        <v>33</v>
      </c>
      <c r="T123">
        <v>0</v>
      </c>
      <c r="U123" t="s">
        <v>41</v>
      </c>
    </row>
    <row r="124" spans="1:21" x14ac:dyDescent="0.25">
      <c r="A124" t="s">
        <v>1355</v>
      </c>
      <c r="B124" t="s">
        <v>1356</v>
      </c>
      <c r="C124" t="s">
        <v>1357</v>
      </c>
      <c r="D124" t="s">
        <v>1356</v>
      </c>
      <c r="E124" t="s">
        <v>1360</v>
      </c>
      <c r="F124" t="s">
        <v>34</v>
      </c>
      <c r="G124" t="s">
        <v>33</v>
      </c>
      <c r="H124" t="s">
        <v>33</v>
      </c>
      <c r="I124" t="s">
        <v>33</v>
      </c>
      <c r="J124" t="s">
        <v>33</v>
      </c>
      <c r="K124" t="s">
        <v>33</v>
      </c>
      <c r="L124" t="s">
        <v>33</v>
      </c>
      <c r="M124" t="s">
        <v>33</v>
      </c>
      <c r="N124" t="s">
        <v>33</v>
      </c>
      <c r="O124" t="s">
        <v>33</v>
      </c>
      <c r="P124" t="s">
        <v>33</v>
      </c>
      <c r="Q124" t="s">
        <v>33</v>
      </c>
      <c r="R124" t="s">
        <v>33</v>
      </c>
      <c r="S124" t="s">
        <v>33</v>
      </c>
      <c r="T124">
        <v>0</v>
      </c>
      <c r="U124" t="s">
        <v>41</v>
      </c>
    </row>
    <row r="125" spans="1:21" x14ac:dyDescent="0.25">
      <c r="A125" t="s">
        <v>1361</v>
      </c>
      <c r="B125" t="s">
        <v>1362</v>
      </c>
      <c r="C125" t="s">
        <v>1363</v>
      </c>
      <c r="D125" t="s">
        <v>1362</v>
      </c>
      <c r="E125" t="s">
        <v>1366</v>
      </c>
      <c r="F125" t="s">
        <v>34</v>
      </c>
      <c r="G125" t="s">
        <v>33</v>
      </c>
      <c r="H125" t="s">
        <v>33</v>
      </c>
      <c r="I125" t="s">
        <v>33</v>
      </c>
      <c r="J125" t="s">
        <v>33</v>
      </c>
      <c r="K125" t="s">
        <v>33</v>
      </c>
      <c r="L125" t="s">
        <v>33</v>
      </c>
      <c r="M125" t="s">
        <v>33</v>
      </c>
      <c r="N125" t="s">
        <v>33</v>
      </c>
      <c r="O125" t="s">
        <v>33</v>
      </c>
      <c r="P125" t="s">
        <v>33</v>
      </c>
      <c r="Q125" t="s">
        <v>33</v>
      </c>
      <c r="R125" t="s">
        <v>33</v>
      </c>
      <c r="S125" t="s">
        <v>33</v>
      </c>
      <c r="T125">
        <v>0</v>
      </c>
      <c r="U125" t="s">
        <v>41</v>
      </c>
    </row>
    <row r="126" spans="1:21" x14ac:dyDescent="0.25">
      <c r="A126" t="s">
        <v>1373</v>
      </c>
      <c r="B126" t="s">
        <v>1374</v>
      </c>
      <c r="C126" t="s">
        <v>1375</v>
      </c>
      <c r="D126" t="s">
        <v>1374</v>
      </c>
      <c r="E126" t="s">
        <v>1378</v>
      </c>
      <c r="F126" t="s">
        <v>34</v>
      </c>
      <c r="G126" t="s">
        <v>33</v>
      </c>
      <c r="H126" t="s">
        <v>33</v>
      </c>
      <c r="I126" t="s">
        <v>33</v>
      </c>
      <c r="J126" t="s">
        <v>33</v>
      </c>
      <c r="K126" t="s">
        <v>33</v>
      </c>
      <c r="L126" t="s">
        <v>33</v>
      </c>
      <c r="M126" t="s">
        <v>33</v>
      </c>
      <c r="N126" t="s">
        <v>33</v>
      </c>
      <c r="O126" t="s">
        <v>33</v>
      </c>
      <c r="P126" t="s">
        <v>33</v>
      </c>
      <c r="Q126" t="s">
        <v>33</v>
      </c>
      <c r="R126" t="s">
        <v>33</v>
      </c>
      <c r="S126" t="s">
        <v>33</v>
      </c>
      <c r="T126">
        <v>0</v>
      </c>
      <c r="U126" t="s">
        <v>41</v>
      </c>
    </row>
    <row r="127" spans="1:21" x14ac:dyDescent="0.25">
      <c r="A127" t="s">
        <v>1379</v>
      </c>
      <c r="B127" t="s">
        <v>1380</v>
      </c>
      <c r="C127" t="s">
        <v>1381</v>
      </c>
      <c r="D127" t="s">
        <v>1380</v>
      </c>
      <c r="E127" t="s">
        <v>1384</v>
      </c>
      <c r="F127" t="s">
        <v>34</v>
      </c>
      <c r="G127" t="s">
        <v>33</v>
      </c>
      <c r="H127" t="s">
        <v>33</v>
      </c>
      <c r="I127" t="s">
        <v>33</v>
      </c>
      <c r="J127" t="s">
        <v>33</v>
      </c>
      <c r="K127" t="s">
        <v>33</v>
      </c>
      <c r="L127" t="s">
        <v>33</v>
      </c>
      <c r="M127" t="s">
        <v>33</v>
      </c>
      <c r="N127" t="s">
        <v>33</v>
      </c>
      <c r="O127" t="s">
        <v>33</v>
      </c>
      <c r="P127" t="s">
        <v>33</v>
      </c>
      <c r="Q127" t="s">
        <v>33</v>
      </c>
      <c r="R127" t="s">
        <v>33</v>
      </c>
      <c r="S127" t="s">
        <v>33</v>
      </c>
      <c r="T127">
        <v>0</v>
      </c>
      <c r="U127" t="s">
        <v>41</v>
      </c>
    </row>
    <row r="128" spans="1:21" x14ac:dyDescent="0.25">
      <c r="A128" t="s">
        <v>1401</v>
      </c>
      <c r="B128" t="s">
        <v>1402</v>
      </c>
      <c r="C128" t="s">
        <v>1403</v>
      </c>
      <c r="D128" t="s">
        <v>1402</v>
      </c>
      <c r="E128" t="s">
        <v>1406</v>
      </c>
      <c r="F128" t="s">
        <v>34</v>
      </c>
      <c r="G128" t="s">
        <v>33</v>
      </c>
      <c r="H128" t="s">
        <v>33</v>
      </c>
      <c r="I128" t="s">
        <v>33</v>
      </c>
      <c r="J128" t="s">
        <v>33</v>
      </c>
      <c r="K128" t="s">
        <v>33</v>
      </c>
      <c r="L128" t="s">
        <v>33</v>
      </c>
      <c r="M128" t="s">
        <v>33</v>
      </c>
      <c r="N128" t="s">
        <v>33</v>
      </c>
      <c r="O128" t="s">
        <v>33</v>
      </c>
      <c r="P128" t="s">
        <v>33</v>
      </c>
      <c r="Q128" t="s">
        <v>33</v>
      </c>
      <c r="R128" t="s">
        <v>33</v>
      </c>
      <c r="S128" t="s">
        <v>33</v>
      </c>
      <c r="T128">
        <v>0</v>
      </c>
      <c r="U128" t="s">
        <v>41</v>
      </c>
    </row>
    <row r="129" spans="1:21" x14ac:dyDescent="0.25">
      <c r="A129" t="s">
        <v>1422</v>
      </c>
      <c r="B129" t="s">
        <v>1423</v>
      </c>
      <c r="C129" t="s">
        <v>1424</v>
      </c>
      <c r="D129" t="s">
        <v>1423</v>
      </c>
      <c r="E129" t="s">
        <v>1427</v>
      </c>
      <c r="F129" t="s">
        <v>34</v>
      </c>
      <c r="G129" t="s">
        <v>33</v>
      </c>
      <c r="H129" t="s">
        <v>33</v>
      </c>
      <c r="I129" t="s">
        <v>33</v>
      </c>
      <c r="J129" t="s">
        <v>33</v>
      </c>
      <c r="K129" t="s">
        <v>33</v>
      </c>
      <c r="L129" t="s">
        <v>33</v>
      </c>
      <c r="M129" t="s">
        <v>33</v>
      </c>
      <c r="N129" t="s">
        <v>33</v>
      </c>
      <c r="O129" t="s">
        <v>33</v>
      </c>
      <c r="P129" t="s">
        <v>33</v>
      </c>
      <c r="Q129" t="s">
        <v>33</v>
      </c>
      <c r="R129" t="s">
        <v>33</v>
      </c>
      <c r="S129" t="s">
        <v>33</v>
      </c>
      <c r="T129">
        <v>0</v>
      </c>
      <c r="U129" t="s">
        <v>41</v>
      </c>
    </row>
    <row r="130" spans="1:21" x14ac:dyDescent="0.25">
      <c r="A130" t="s">
        <v>1445</v>
      </c>
      <c r="B130" t="s">
        <v>1446</v>
      </c>
      <c r="C130" t="s">
        <v>1447</v>
      </c>
      <c r="D130" t="s">
        <v>33</v>
      </c>
      <c r="E130" t="s">
        <v>33</v>
      </c>
      <c r="F130" t="s">
        <v>34</v>
      </c>
      <c r="G130" t="s">
        <v>33</v>
      </c>
      <c r="H130" t="s">
        <v>33</v>
      </c>
      <c r="I130" t="s">
        <v>33</v>
      </c>
      <c r="J130" t="s">
        <v>33</v>
      </c>
      <c r="K130" t="s">
        <v>33</v>
      </c>
      <c r="L130" t="s">
        <v>33</v>
      </c>
      <c r="M130" t="s">
        <v>33</v>
      </c>
      <c r="N130" t="s">
        <v>33</v>
      </c>
      <c r="O130" t="s">
        <v>33</v>
      </c>
      <c r="P130" t="s">
        <v>33</v>
      </c>
      <c r="Q130" t="s">
        <v>33</v>
      </c>
      <c r="R130" t="s">
        <v>33</v>
      </c>
      <c r="S130" t="s">
        <v>33</v>
      </c>
      <c r="T130" t="s">
        <v>33</v>
      </c>
      <c r="U130" t="s">
        <v>41</v>
      </c>
    </row>
    <row r="131" spans="1:21" x14ac:dyDescent="0.25">
      <c r="A131" t="s">
        <v>1454</v>
      </c>
      <c r="B131" t="s">
        <v>1455</v>
      </c>
      <c r="C131" t="s">
        <v>1456</v>
      </c>
      <c r="D131" t="s">
        <v>1455</v>
      </c>
      <c r="E131" t="s">
        <v>1459</v>
      </c>
      <c r="F131" t="s">
        <v>34</v>
      </c>
      <c r="G131" t="s">
        <v>33</v>
      </c>
      <c r="H131" t="s">
        <v>33</v>
      </c>
      <c r="I131" t="s">
        <v>33</v>
      </c>
      <c r="J131" t="s">
        <v>33</v>
      </c>
      <c r="K131" t="s">
        <v>33</v>
      </c>
      <c r="L131" t="s">
        <v>33</v>
      </c>
      <c r="M131" t="s">
        <v>33</v>
      </c>
      <c r="N131" t="s">
        <v>33</v>
      </c>
      <c r="O131" t="s">
        <v>33</v>
      </c>
      <c r="P131" t="s">
        <v>33</v>
      </c>
      <c r="Q131" t="s">
        <v>33</v>
      </c>
      <c r="R131" t="s">
        <v>33</v>
      </c>
      <c r="S131" t="s">
        <v>33</v>
      </c>
      <c r="T131">
        <v>0</v>
      </c>
      <c r="U131" t="s">
        <v>41</v>
      </c>
    </row>
    <row r="132" spans="1:21" x14ac:dyDescent="0.25">
      <c r="A132" t="s">
        <v>1471</v>
      </c>
      <c r="B132" t="s">
        <v>1472</v>
      </c>
      <c r="C132" t="s">
        <v>1473</v>
      </c>
      <c r="D132" t="s">
        <v>1472</v>
      </c>
      <c r="E132" t="s">
        <v>1476</v>
      </c>
      <c r="F132" t="s">
        <v>1477</v>
      </c>
      <c r="G132" t="s">
        <v>33</v>
      </c>
      <c r="H132" t="s">
        <v>33</v>
      </c>
      <c r="I132" t="s">
        <v>170</v>
      </c>
      <c r="J132" t="s">
        <v>504</v>
      </c>
      <c r="K132" t="s">
        <v>438</v>
      </c>
      <c r="L132" t="s">
        <v>106</v>
      </c>
      <c r="M132" t="s">
        <v>79</v>
      </c>
      <c r="N132" t="s">
        <v>79</v>
      </c>
      <c r="O132" t="s">
        <v>79</v>
      </c>
      <c r="P132" t="s">
        <v>79</v>
      </c>
      <c r="Q132" t="s">
        <v>1421</v>
      </c>
      <c r="R132" t="s">
        <v>172</v>
      </c>
      <c r="S132" t="s">
        <v>79</v>
      </c>
      <c r="T132">
        <v>1</v>
      </c>
      <c r="U132" t="s">
        <v>41</v>
      </c>
    </row>
    <row r="133" spans="1:21" x14ac:dyDescent="0.25">
      <c r="A133" t="s">
        <v>1493</v>
      </c>
      <c r="B133" t="s">
        <v>1494</v>
      </c>
      <c r="C133" t="s">
        <v>1495</v>
      </c>
      <c r="D133" t="s">
        <v>1494</v>
      </c>
      <c r="E133" t="s">
        <v>1498</v>
      </c>
      <c r="F133" t="s">
        <v>34</v>
      </c>
      <c r="G133" t="s">
        <v>33</v>
      </c>
      <c r="H133" t="s">
        <v>33</v>
      </c>
      <c r="I133" t="s">
        <v>33</v>
      </c>
      <c r="J133" t="s">
        <v>33</v>
      </c>
      <c r="K133" t="s">
        <v>33</v>
      </c>
      <c r="L133" t="s">
        <v>33</v>
      </c>
      <c r="M133" t="s">
        <v>33</v>
      </c>
      <c r="N133" t="s">
        <v>33</v>
      </c>
      <c r="O133" t="s">
        <v>33</v>
      </c>
      <c r="P133" t="s">
        <v>33</v>
      </c>
      <c r="Q133" t="s">
        <v>33</v>
      </c>
      <c r="R133" t="s">
        <v>33</v>
      </c>
      <c r="S133" t="s">
        <v>33</v>
      </c>
      <c r="T133">
        <v>0</v>
      </c>
      <c r="U133" t="s">
        <v>41</v>
      </c>
    </row>
    <row r="134" spans="1:21" x14ac:dyDescent="0.25">
      <c r="A134" t="s">
        <v>1505</v>
      </c>
      <c r="B134" t="s">
        <v>1506</v>
      </c>
      <c r="C134" t="s">
        <v>1507</v>
      </c>
      <c r="D134" t="s">
        <v>1506</v>
      </c>
      <c r="E134" t="s">
        <v>1510</v>
      </c>
      <c r="F134" t="s">
        <v>34</v>
      </c>
      <c r="G134" t="s">
        <v>33</v>
      </c>
      <c r="H134" t="s">
        <v>33</v>
      </c>
      <c r="I134" t="s">
        <v>33</v>
      </c>
      <c r="J134" t="s">
        <v>33</v>
      </c>
      <c r="K134" t="s">
        <v>33</v>
      </c>
      <c r="L134" t="s">
        <v>33</v>
      </c>
      <c r="M134" t="s">
        <v>33</v>
      </c>
      <c r="N134" t="s">
        <v>33</v>
      </c>
      <c r="O134" t="s">
        <v>33</v>
      </c>
      <c r="P134" t="s">
        <v>33</v>
      </c>
      <c r="Q134" t="s">
        <v>33</v>
      </c>
      <c r="R134" t="s">
        <v>33</v>
      </c>
      <c r="S134" t="s">
        <v>33</v>
      </c>
      <c r="T134">
        <v>0</v>
      </c>
      <c r="U134" t="s">
        <v>41</v>
      </c>
    </row>
    <row r="135" spans="1:21" x14ac:dyDescent="0.25">
      <c r="A135" t="s">
        <v>1517</v>
      </c>
      <c r="B135" t="s">
        <v>1518</v>
      </c>
      <c r="C135" t="s">
        <v>1519</v>
      </c>
      <c r="D135" t="s">
        <v>1518</v>
      </c>
      <c r="E135" t="s">
        <v>1522</v>
      </c>
      <c r="F135" t="s">
        <v>1523</v>
      </c>
      <c r="G135" t="s">
        <v>33</v>
      </c>
      <c r="H135" t="s">
        <v>33</v>
      </c>
      <c r="I135" t="s">
        <v>170</v>
      </c>
      <c r="J135" t="s">
        <v>104</v>
      </c>
      <c r="K135" t="s">
        <v>270</v>
      </c>
      <c r="L135" t="s">
        <v>106</v>
      </c>
      <c r="M135" t="s">
        <v>79</v>
      </c>
      <c r="N135" t="s">
        <v>286</v>
      </c>
      <c r="O135" t="s">
        <v>79</v>
      </c>
      <c r="P135" t="s">
        <v>79</v>
      </c>
      <c r="Q135" t="s">
        <v>1524</v>
      </c>
      <c r="R135" t="s">
        <v>172</v>
      </c>
      <c r="S135" t="s">
        <v>79</v>
      </c>
      <c r="T135">
        <v>1</v>
      </c>
      <c r="U135" t="s">
        <v>41</v>
      </c>
    </row>
    <row r="136" spans="1:21" x14ac:dyDescent="0.25">
      <c r="A136" t="s">
        <v>1525</v>
      </c>
      <c r="B136" t="s">
        <v>1526</v>
      </c>
      <c r="C136" t="s">
        <v>1527</v>
      </c>
      <c r="D136" t="s">
        <v>33</v>
      </c>
      <c r="E136" t="s">
        <v>33</v>
      </c>
      <c r="F136" t="s">
        <v>34</v>
      </c>
      <c r="G136" t="s">
        <v>33</v>
      </c>
      <c r="H136" t="s">
        <v>33</v>
      </c>
      <c r="I136" t="s">
        <v>33</v>
      </c>
      <c r="J136" t="s">
        <v>33</v>
      </c>
      <c r="K136" t="s">
        <v>33</v>
      </c>
      <c r="L136" t="s">
        <v>33</v>
      </c>
      <c r="M136" t="s">
        <v>33</v>
      </c>
      <c r="N136" t="s">
        <v>33</v>
      </c>
      <c r="O136" t="s">
        <v>33</v>
      </c>
      <c r="P136" t="s">
        <v>33</v>
      </c>
      <c r="Q136" t="s">
        <v>33</v>
      </c>
      <c r="R136" t="s">
        <v>33</v>
      </c>
      <c r="S136" t="s">
        <v>33</v>
      </c>
      <c r="T136" t="s">
        <v>33</v>
      </c>
      <c r="U136" t="s">
        <v>41</v>
      </c>
    </row>
    <row r="137" spans="1:21" x14ac:dyDescent="0.25">
      <c r="A137" t="s">
        <v>1557</v>
      </c>
      <c r="B137" t="s">
        <v>1558</v>
      </c>
      <c r="C137" t="s">
        <v>1559</v>
      </c>
      <c r="D137" t="s">
        <v>1558</v>
      </c>
      <c r="E137" t="s">
        <v>1562</v>
      </c>
      <c r="F137" t="s">
        <v>34</v>
      </c>
      <c r="G137" t="s">
        <v>33</v>
      </c>
      <c r="H137" t="s">
        <v>33</v>
      </c>
      <c r="I137" t="s">
        <v>33</v>
      </c>
      <c r="J137" t="s">
        <v>33</v>
      </c>
      <c r="K137" t="s">
        <v>33</v>
      </c>
      <c r="L137" t="s">
        <v>33</v>
      </c>
      <c r="M137" t="s">
        <v>33</v>
      </c>
      <c r="N137" t="s">
        <v>33</v>
      </c>
      <c r="O137" t="s">
        <v>33</v>
      </c>
      <c r="P137" t="s">
        <v>33</v>
      </c>
      <c r="Q137" t="s">
        <v>33</v>
      </c>
      <c r="R137" t="s">
        <v>33</v>
      </c>
      <c r="S137" t="s">
        <v>33</v>
      </c>
      <c r="T137">
        <v>0</v>
      </c>
      <c r="U137" t="s">
        <v>41</v>
      </c>
    </row>
    <row r="138" spans="1:21" x14ac:dyDescent="0.25">
      <c r="A138" t="s">
        <v>1575</v>
      </c>
      <c r="B138" t="s">
        <v>1576</v>
      </c>
      <c r="C138" t="s">
        <v>1577</v>
      </c>
      <c r="D138" t="s">
        <v>33</v>
      </c>
      <c r="E138" t="s">
        <v>33</v>
      </c>
      <c r="F138" t="s">
        <v>34</v>
      </c>
      <c r="G138" t="s">
        <v>33</v>
      </c>
      <c r="H138" t="s">
        <v>33</v>
      </c>
      <c r="I138" t="s">
        <v>33</v>
      </c>
      <c r="J138" t="s">
        <v>33</v>
      </c>
      <c r="K138" t="s">
        <v>33</v>
      </c>
      <c r="L138" t="s">
        <v>33</v>
      </c>
      <c r="M138" t="s">
        <v>33</v>
      </c>
      <c r="N138" t="s">
        <v>33</v>
      </c>
      <c r="O138" t="s">
        <v>33</v>
      </c>
      <c r="P138" t="s">
        <v>33</v>
      </c>
      <c r="Q138" t="s">
        <v>33</v>
      </c>
      <c r="R138" t="s">
        <v>33</v>
      </c>
      <c r="S138" t="s">
        <v>33</v>
      </c>
      <c r="T138" t="s">
        <v>33</v>
      </c>
      <c r="U138" t="s">
        <v>41</v>
      </c>
    </row>
    <row r="139" spans="1:21" x14ac:dyDescent="0.25">
      <c r="A139" t="s">
        <v>1584</v>
      </c>
      <c r="B139" t="s">
        <v>1585</v>
      </c>
      <c r="C139" t="s">
        <v>1586</v>
      </c>
      <c r="D139" t="s">
        <v>1585</v>
      </c>
      <c r="E139" t="s">
        <v>1589</v>
      </c>
      <c r="F139" t="s">
        <v>34</v>
      </c>
      <c r="G139" t="s">
        <v>33</v>
      </c>
      <c r="H139" t="s">
        <v>33</v>
      </c>
      <c r="I139" t="s">
        <v>33</v>
      </c>
      <c r="J139" t="s">
        <v>33</v>
      </c>
      <c r="K139" t="s">
        <v>33</v>
      </c>
      <c r="L139" t="s">
        <v>33</v>
      </c>
      <c r="M139" t="s">
        <v>33</v>
      </c>
      <c r="N139" t="s">
        <v>33</v>
      </c>
      <c r="O139" t="s">
        <v>33</v>
      </c>
      <c r="P139" t="s">
        <v>33</v>
      </c>
      <c r="Q139" t="s">
        <v>33</v>
      </c>
      <c r="R139" t="s">
        <v>33</v>
      </c>
      <c r="S139" t="s">
        <v>33</v>
      </c>
      <c r="T139">
        <v>0</v>
      </c>
      <c r="U139" t="s">
        <v>41</v>
      </c>
    </row>
    <row r="140" spans="1:21" x14ac:dyDescent="0.25">
      <c r="A140" t="s">
        <v>1590</v>
      </c>
      <c r="B140" t="s">
        <v>1591</v>
      </c>
      <c r="C140" t="s">
        <v>1592</v>
      </c>
      <c r="D140" t="s">
        <v>1591</v>
      </c>
      <c r="E140" t="s">
        <v>1595</v>
      </c>
      <c r="F140" t="s">
        <v>1596</v>
      </c>
      <c r="G140" t="s">
        <v>33</v>
      </c>
      <c r="H140" t="s">
        <v>33</v>
      </c>
      <c r="I140" t="s">
        <v>170</v>
      </c>
      <c r="J140" t="s">
        <v>1597</v>
      </c>
      <c r="K140" t="s">
        <v>1598</v>
      </c>
      <c r="L140" t="s">
        <v>106</v>
      </c>
      <c r="M140" t="s">
        <v>79</v>
      </c>
      <c r="N140" t="s">
        <v>79</v>
      </c>
      <c r="O140" t="s">
        <v>79</v>
      </c>
      <c r="P140" t="s">
        <v>79</v>
      </c>
      <c r="Q140" t="s">
        <v>724</v>
      </c>
      <c r="R140" t="s">
        <v>1599</v>
      </c>
      <c r="S140" t="s">
        <v>79</v>
      </c>
      <c r="T140">
        <v>1</v>
      </c>
      <c r="U140" t="s">
        <v>41</v>
      </c>
    </row>
    <row r="141" spans="1:21" x14ac:dyDescent="0.25">
      <c r="A141" t="s">
        <v>1612</v>
      </c>
      <c r="B141" t="s">
        <v>1613</v>
      </c>
      <c r="C141" t="s">
        <v>1614</v>
      </c>
      <c r="D141" t="s">
        <v>1613</v>
      </c>
      <c r="E141" t="s">
        <v>1617</v>
      </c>
      <c r="F141" t="s">
        <v>34</v>
      </c>
      <c r="G141" t="s">
        <v>33</v>
      </c>
      <c r="H141" t="s">
        <v>33</v>
      </c>
      <c r="I141" t="s">
        <v>33</v>
      </c>
      <c r="J141" t="s">
        <v>33</v>
      </c>
      <c r="K141" t="s">
        <v>33</v>
      </c>
      <c r="L141" t="s">
        <v>33</v>
      </c>
      <c r="M141" t="s">
        <v>33</v>
      </c>
      <c r="N141" t="s">
        <v>33</v>
      </c>
      <c r="O141" t="s">
        <v>33</v>
      </c>
      <c r="P141" t="s">
        <v>33</v>
      </c>
      <c r="Q141" t="s">
        <v>33</v>
      </c>
      <c r="R141" t="s">
        <v>33</v>
      </c>
      <c r="S141" t="s">
        <v>33</v>
      </c>
      <c r="T141">
        <v>0</v>
      </c>
      <c r="U141" t="s">
        <v>41</v>
      </c>
    </row>
    <row r="142" spans="1:21" x14ac:dyDescent="0.25">
      <c r="A142" t="s">
        <v>1618</v>
      </c>
      <c r="B142" t="s">
        <v>1619</v>
      </c>
      <c r="C142" t="s">
        <v>1620</v>
      </c>
      <c r="D142" t="s">
        <v>1619</v>
      </c>
      <c r="E142" t="s">
        <v>1623</v>
      </c>
      <c r="F142" t="s">
        <v>34</v>
      </c>
      <c r="G142" t="s">
        <v>33</v>
      </c>
      <c r="H142" t="s">
        <v>33</v>
      </c>
      <c r="I142" t="s">
        <v>33</v>
      </c>
      <c r="J142" t="s">
        <v>33</v>
      </c>
      <c r="K142" t="s">
        <v>33</v>
      </c>
      <c r="L142" t="s">
        <v>33</v>
      </c>
      <c r="M142" t="s">
        <v>33</v>
      </c>
      <c r="N142" t="s">
        <v>33</v>
      </c>
      <c r="O142" t="s">
        <v>33</v>
      </c>
      <c r="P142" t="s">
        <v>33</v>
      </c>
      <c r="Q142" t="s">
        <v>33</v>
      </c>
      <c r="R142" t="s">
        <v>33</v>
      </c>
      <c r="S142" t="s">
        <v>33</v>
      </c>
      <c r="T142">
        <v>0</v>
      </c>
      <c r="U142" t="s">
        <v>41</v>
      </c>
    </row>
    <row r="143" spans="1:21" x14ac:dyDescent="0.25">
      <c r="A143" t="s">
        <v>1624</v>
      </c>
      <c r="B143" t="s">
        <v>1625</v>
      </c>
      <c r="C143" t="s">
        <v>1626</v>
      </c>
      <c r="D143" t="s">
        <v>1625</v>
      </c>
      <c r="E143" t="s">
        <v>1629</v>
      </c>
      <c r="F143" t="s">
        <v>34</v>
      </c>
      <c r="G143" t="s">
        <v>33</v>
      </c>
      <c r="H143" t="s">
        <v>33</v>
      </c>
      <c r="I143" t="s">
        <v>33</v>
      </c>
      <c r="J143" t="s">
        <v>33</v>
      </c>
      <c r="K143" t="s">
        <v>33</v>
      </c>
      <c r="L143" t="s">
        <v>33</v>
      </c>
      <c r="M143" t="s">
        <v>33</v>
      </c>
      <c r="N143" t="s">
        <v>33</v>
      </c>
      <c r="O143" t="s">
        <v>33</v>
      </c>
      <c r="P143" t="s">
        <v>33</v>
      </c>
      <c r="Q143" t="s">
        <v>33</v>
      </c>
      <c r="R143" t="s">
        <v>33</v>
      </c>
      <c r="S143" t="s">
        <v>33</v>
      </c>
      <c r="T143">
        <v>0</v>
      </c>
      <c r="U143" t="s">
        <v>41</v>
      </c>
    </row>
    <row r="144" spans="1:21" x14ac:dyDescent="0.25">
      <c r="A144" t="s">
        <v>1649</v>
      </c>
      <c r="B144" t="s">
        <v>1650</v>
      </c>
      <c r="C144" t="s">
        <v>1651</v>
      </c>
      <c r="D144" t="s">
        <v>1650</v>
      </c>
      <c r="E144" t="s">
        <v>1654</v>
      </c>
      <c r="F144" t="s">
        <v>34</v>
      </c>
      <c r="G144" t="s">
        <v>33</v>
      </c>
      <c r="H144" t="s">
        <v>33</v>
      </c>
      <c r="I144" t="s">
        <v>33</v>
      </c>
      <c r="J144" t="s">
        <v>33</v>
      </c>
      <c r="K144" t="s">
        <v>33</v>
      </c>
      <c r="L144" t="s">
        <v>33</v>
      </c>
      <c r="M144" t="s">
        <v>33</v>
      </c>
      <c r="N144" t="s">
        <v>33</v>
      </c>
      <c r="O144" t="s">
        <v>33</v>
      </c>
      <c r="P144" t="s">
        <v>33</v>
      </c>
      <c r="Q144" t="s">
        <v>33</v>
      </c>
      <c r="R144" t="s">
        <v>33</v>
      </c>
      <c r="S144" t="s">
        <v>33</v>
      </c>
      <c r="T144">
        <v>0</v>
      </c>
      <c r="U144" t="s">
        <v>41</v>
      </c>
    </row>
    <row r="145" spans="1:21" x14ac:dyDescent="0.25">
      <c r="A145" t="s">
        <v>1655</v>
      </c>
      <c r="B145" t="s">
        <v>1656</v>
      </c>
      <c r="C145" t="s">
        <v>1657</v>
      </c>
      <c r="D145" t="s">
        <v>1656</v>
      </c>
      <c r="E145" t="s">
        <v>1660</v>
      </c>
      <c r="F145" t="s">
        <v>34</v>
      </c>
      <c r="G145" t="s">
        <v>33</v>
      </c>
      <c r="H145" t="s">
        <v>33</v>
      </c>
      <c r="I145" t="s">
        <v>33</v>
      </c>
      <c r="J145" t="s">
        <v>33</v>
      </c>
      <c r="K145" t="s">
        <v>33</v>
      </c>
      <c r="L145" t="s">
        <v>33</v>
      </c>
      <c r="M145" t="s">
        <v>33</v>
      </c>
      <c r="N145" t="s">
        <v>33</v>
      </c>
      <c r="O145" t="s">
        <v>33</v>
      </c>
      <c r="P145" t="s">
        <v>33</v>
      </c>
      <c r="Q145" t="s">
        <v>33</v>
      </c>
      <c r="R145" t="s">
        <v>33</v>
      </c>
      <c r="S145" t="s">
        <v>33</v>
      </c>
      <c r="T145">
        <v>0</v>
      </c>
      <c r="U145" t="s">
        <v>41</v>
      </c>
    </row>
    <row r="146" spans="1:21" x14ac:dyDescent="0.25">
      <c r="A146" t="s">
        <v>1661</v>
      </c>
      <c r="B146" t="s">
        <v>1662</v>
      </c>
      <c r="C146" t="s">
        <v>1663</v>
      </c>
      <c r="D146" t="s">
        <v>1662</v>
      </c>
      <c r="E146" t="s">
        <v>1666</v>
      </c>
      <c r="F146" t="s">
        <v>1667</v>
      </c>
      <c r="G146" t="s">
        <v>33</v>
      </c>
      <c r="H146" t="s">
        <v>33</v>
      </c>
      <c r="I146" t="s">
        <v>79</v>
      </c>
      <c r="J146" t="s">
        <v>79</v>
      </c>
      <c r="K146" t="s">
        <v>79</v>
      </c>
      <c r="L146" t="s">
        <v>79</v>
      </c>
      <c r="M146" t="s">
        <v>79</v>
      </c>
      <c r="N146" t="s">
        <v>79</v>
      </c>
      <c r="O146" t="s">
        <v>79</v>
      </c>
      <c r="P146" t="s">
        <v>79</v>
      </c>
      <c r="Q146" t="s">
        <v>79</v>
      </c>
      <c r="R146" t="s">
        <v>80</v>
      </c>
      <c r="S146" t="s">
        <v>81</v>
      </c>
      <c r="T146">
        <v>1</v>
      </c>
      <c r="U146" t="s">
        <v>41</v>
      </c>
    </row>
    <row r="147" spans="1:21" x14ac:dyDescent="0.25">
      <c r="A147" t="s">
        <v>1682</v>
      </c>
      <c r="B147" t="s">
        <v>1683</v>
      </c>
      <c r="C147" t="s">
        <v>1684</v>
      </c>
      <c r="D147" t="s">
        <v>1683</v>
      </c>
      <c r="E147" t="s">
        <v>1687</v>
      </c>
      <c r="F147" t="s">
        <v>34</v>
      </c>
      <c r="G147" t="s">
        <v>33</v>
      </c>
      <c r="H147" t="s">
        <v>33</v>
      </c>
      <c r="I147" t="s">
        <v>33</v>
      </c>
      <c r="J147" t="s">
        <v>33</v>
      </c>
      <c r="K147" t="s">
        <v>33</v>
      </c>
      <c r="L147" t="s">
        <v>33</v>
      </c>
      <c r="M147" t="s">
        <v>33</v>
      </c>
      <c r="N147" t="s">
        <v>33</v>
      </c>
      <c r="O147" t="s">
        <v>33</v>
      </c>
      <c r="P147" t="s">
        <v>33</v>
      </c>
      <c r="Q147" t="s">
        <v>33</v>
      </c>
      <c r="R147" t="s">
        <v>33</v>
      </c>
      <c r="S147" t="s">
        <v>33</v>
      </c>
      <c r="T147">
        <v>0</v>
      </c>
      <c r="U147" t="s">
        <v>41</v>
      </c>
    </row>
    <row r="148" spans="1:21" x14ac:dyDescent="0.25">
      <c r="A148" t="s">
        <v>1700</v>
      </c>
      <c r="B148" t="s">
        <v>1701</v>
      </c>
      <c r="C148" t="s">
        <v>1702</v>
      </c>
      <c r="D148" t="s">
        <v>1701</v>
      </c>
      <c r="E148" t="s">
        <v>1705</v>
      </c>
      <c r="F148" t="s">
        <v>34</v>
      </c>
      <c r="G148" t="s">
        <v>33</v>
      </c>
      <c r="H148" t="s">
        <v>33</v>
      </c>
      <c r="I148" t="s">
        <v>33</v>
      </c>
      <c r="J148" t="s">
        <v>33</v>
      </c>
      <c r="K148" t="s">
        <v>33</v>
      </c>
      <c r="L148" t="s">
        <v>33</v>
      </c>
      <c r="M148" t="s">
        <v>33</v>
      </c>
      <c r="N148" t="s">
        <v>33</v>
      </c>
      <c r="O148" t="s">
        <v>33</v>
      </c>
      <c r="P148" t="s">
        <v>33</v>
      </c>
      <c r="Q148" t="s">
        <v>33</v>
      </c>
      <c r="R148" t="s">
        <v>33</v>
      </c>
      <c r="S148" t="s">
        <v>33</v>
      </c>
      <c r="T148">
        <v>0</v>
      </c>
      <c r="U148" t="s">
        <v>41</v>
      </c>
    </row>
    <row r="149" spans="1:21" x14ac:dyDescent="0.25">
      <c r="A149" t="s">
        <v>1712</v>
      </c>
      <c r="B149" t="s">
        <v>1713</v>
      </c>
      <c r="C149" t="s">
        <v>1714</v>
      </c>
      <c r="D149" t="s">
        <v>1713</v>
      </c>
      <c r="E149" t="s">
        <v>1717</v>
      </c>
      <c r="F149" t="s">
        <v>34</v>
      </c>
      <c r="G149" t="s">
        <v>33</v>
      </c>
      <c r="H149" t="s">
        <v>33</v>
      </c>
      <c r="I149" t="s">
        <v>33</v>
      </c>
      <c r="J149" t="s">
        <v>33</v>
      </c>
      <c r="K149" t="s">
        <v>33</v>
      </c>
      <c r="L149" t="s">
        <v>33</v>
      </c>
      <c r="M149" t="s">
        <v>33</v>
      </c>
      <c r="N149" t="s">
        <v>33</v>
      </c>
      <c r="O149" t="s">
        <v>33</v>
      </c>
      <c r="P149" t="s">
        <v>33</v>
      </c>
      <c r="Q149" t="s">
        <v>33</v>
      </c>
      <c r="R149" t="s">
        <v>33</v>
      </c>
      <c r="S149" t="s">
        <v>33</v>
      </c>
      <c r="T149">
        <v>0</v>
      </c>
      <c r="U149" t="s">
        <v>41</v>
      </c>
    </row>
    <row r="150" spans="1:21" x14ac:dyDescent="0.25">
      <c r="A150" t="s">
        <v>1718</v>
      </c>
      <c r="B150" t="s">
        <v>1719</v>
      </c>
      <c r="C150" t="s">
        <v>1720</v>
      </c>
      <c r="D150" t="s">
        <v>1719</v>
      </c>
      <c r="E150" t="s">
        <v>1723</v>
      </c>
      <c r="F150" t="s">
        <v>34</v>
      </c>
      <c r="G150" t="s">
        <v>33</v>
      </c>
      <c r="H150" t="s">
        <v>33</v>
      </c>
      <c r="I150" t="s">
        <v>33</v>
      </c>
      <c r="J150" t="s">
        <v>33</v>
      </c>
      <c r="K150" t="s">
        <v>33</v>
      </c>
      <c r="L150" t="s">
        <v>33</v>
      </c>
      <c r="M150" t="s">
        <v>33</v>
      </c>
      <c r="N150" t="s">
        <v>33</v>
      </c>
      <c r="O150" t="s">
        <v>33</v>
      </c>
      <c r="P150" t="s">
        <v>33</v>
      </c>
      <c r="Q150" t="s">
        <v>33</v>
      </c>
      <c r="R150" t="s">
        <v>33</v>
      </c>
      <c r="S150" t="s">
        <v>33</v>
      </c>
      <c r="T150">
        <v>0</v>
      </c>
      <c r="U150" t="s">
        <v>41</v>
      </c>
    </row>
    <row r="151" spans="1:21" x14ac:dyDescent="0.25">
      <c r="A151" t="s">
        <v>1761</v>
      </c>
      <c r="B151" t="s">
        <v>1762</v>
      </c>
      <c r="C151" t="s">
        <v>1763</v>
      </c>
      <c r="D151" t="s">
        <v>1762</v>
      </c>
      <c r="E151" t="s">
        <v>1766</v>
      </c>
      <c r="F151" t="s">
        <v>34</v>
      </c>
      <c r="G151" t="s">
        <v>33</v>
      </c>
      <c r="H151" t="s">
        <v>33</v>
      </c>
      <c r="I151" t="s">
        <v>33</v>
      </c>
      <c r="J151" t="s">
        <v>33</v>
      </c>
      <c r="K151" t="s">
        <v>33</v>
      </c>
      <c r="L151" t="s">
        <v>33</v>
      </c>
      <c r="M151" t="s">
        <v>33</v>
      </c>
      <c r="N151" t="s">
        <v>33</v>
      </c>
      <c r="O151" t="s">
        <v>33</v>
      </c>
      <c r="P151" t="s">
        <v>33</v>
      </c>
      <c r="Q151" t="s">
        <v>33</v>
      </c>
      <c r="R151" t="s">
        <v>33</v>
      </c>
      <c r="S151" t="s">
        <v>33</v>
      </c>
      <c r="T151">
        <v>0</v>
      </c>
      <c r="U151" t="s">
        <v>41</v>
      </c>
    </row>
    <row r="152" spans="1:21" x14ac:dyDescent="0.25">
      <c r="A152" t="s">
        <v>1767</v>
      </c>
      <c r="B152" t="s">
        <v>1768</v>
      </c>
      <c r="C152" t="s">
        <v>1769</v>
      </c>
      <c r="D152" t="s">
        <v>1768</v>
      </c>
      <c r="E152" t="s">
        <v>1772</v>
      </c>
      <c r="F152" t="s">
        <v>34</v>
      </c>
      <c r="G152" t="s">
        <v>33</v>
      </c>
      <c r="H152" t="s">
        <v>33</v>
      </c>
      <c r="I152" t="s">
        <v>33</v>
      </c>
      <c r="J152" t="s">
        <v>33</v>
      </c>
      <c r="K152" t="s">
        <v>33</v>
      </c>
      <c r="L152" t="s">
        <v>33</v>
      </c>
      <c r="M152" t="s">
        <v>33</v>
      </c>
      <c r="N152" t="s">
        <v>33</v>
      </c>
      <c r="O152" t="s">
        <v>33</v>
      </c>
      <c r="P152" t="s">
        <v>33</v>
      </c>
      <c r="Q152" t="s">
        <v>33</v>
      </c>
      <c r="R152" t="s">
        <v>33</v>
      </c>
      <c r="S152" t="s">
        <v>33</v>
      </c>
      <c r="T152">
        <v>0</v>
      </c>
      <c r="U152" t="s">
        <v>41</v>
      </c>
    </row>
    <row r="153" spans="1:21" x14ac:dyDescent="0.25">
      <c r="A153" t="s">
        <v>1779</v>
      </c>
      <c r="B153" t="s">
        <v>1780</v>
      </c>
      <c r="C153" t="s">
        <v>1781</v>
      </c>
      <c r="D153" t="s">
        <v>1780</v>
      </c>
      <c r="E153" t="s">
        <v>1784</v>
      </c>
      <c r="F153" t="s">
        <v>34</v>
      </c>
      <c r="G153" t="s">
        <v>33</v>
      </c>
      <c r="H153" t="s">
        <v>33</v>
      </c>
      <c r="I153" t="s">
        <v>33</v>
      </c>
      <c r="J153" t="s">
        <v>33</v>
      </c>
      <c r="K153" t="s">
        <v>33</v>
      </c>
      <c r="L153" t="s">
        <v>33</v>
      </c>
      <c r="M153" t="s">
        <v>33</v>
      </c>
      <c r="N153" t="s">
        <v>33</v>
      </c>
      <c r="O153" t="s">
        <v>33</v>
      </c>
      <c r="P153" t="s">
        <v>33</v>
      </c>
      <c r="Q153" t="s">
        <v>33</v>
      </c>
      <c r="R153" t="s">
        <v>33</v>
      </c>
      <c r="S153" t="s">
        <v>33</v>
      </c>
      <c r="T153">
        <v>0</v>
      </c>
      <c r="U153" t="s">
        <v>41</v>
      </c>
    </row>
    <row r="154" spans="1:21" x14ac:dyDescent="0.25">
      <c r="A154" t="s">
        <v>1785</v>
      </c>
      <c r="B154" t="s">
        <v>1786</v>
      </c>
      <c r="C154" t="s">
        <v>1787</v>
      </c>
      <c r="D154" t="s">
        <v>1790</v>
      </c>
      <c r="E154" t="s">
        <v>1791</v>
      </c>
      <c r="F154" t="s">
        <v>34</v>
      </c>
      <c r="G154" t="s">
        <v>33</v>
      </c>
      <c r="H154" t="s">
        <v>33</v>
      </c>
      <c r="I154" t="s">
        <v>33</v>
      </c>
      <c r="J154" t="s">
        <v>33</v>
      </c>
      <c r="K154" t="s">
        <v>33</v>
      </c>
      <c r="L154" t="s">
        <v>33</v>
      </c>
      <c r="M154" t="s">
        <v>33</v>
      </c>
      <c r="N154" t="s">
        <v>33</v>
      </c>
      <c r="O154" t="s">
        <v>33</v>
      </c>
      <c r="P154" t="s">
        <v>33</v>
      </c>
      <c r="Q154" t="s">
        <v>33</v>
      </c>
      <c r="R154" t="s">
        <v>33</v>
      </c>
      <c r="S154" t="s">
        <v>33</v>
      </c>
      <c r="T154">
        <v>0</v>
      </c>
      <c r="U154" t="s">
        <v>41</v>
      </c>
    </row>
    <row r="155" spans="1:21" x14ac:dyDescent="0.25">
      <c r="A155" t="s">
        <v>1792</v>
      </c>
      <c r="B155" t="s">
        <v>1793</v>
      </c>
      <c r="C155" t="s">
        <v>1794</v>
      </c>
      <c r="D155" t="s">
        <v>1793</v>
      </c>
      <c r="E155" t="s">
        <v>1797</v>
      </c>
      <c r="F155" t="s">
        <v>1798</v>
      </c>
      <c r="G155" t="s">
        <v>33</v>
      </c>
      <c r="H155" t="s">
        <v>33</v>
      </c>
      <c r="I155" t="s">
        <v>170</v>
      </c>
      <c r="J155" t="s">
        <v>504</v>
      </c>
      <c r="K155" t="s">
        <v>438</v>
      </c>
      <c r="L155" t="s">
        <v>420</v>
      </c>
      <c r="M155" t="s">
        <v>79</v>
      </c>
      <c r="N155" t="s">
        <v>79</v>
      </c>
      <c r="O155" t="s">
        <v>79</v>
      </c>
      <c r="P155" t="s">
        <v>79</v>
      </c>
      <c r="Q155" t="s">
        <v>1799</v>
      </c>
      <c r="R155" t="s">
        <v>1800</v>
      </c>
      <c r="S155" t="s">
        <v>33</v>
      </c>
      <c r="T155">
        <v>1</v>
      </c>
      <c r="U155" t="s">
        <v>41</v>
      </c>
    </row>
    <row r="156" spans="1:21" x14ac:dyDescent="0.25">
      <c r="A156" t="s">
        <v>1801</v>
      </c>
      <c r="B156" t="s">
        <v>1802</v>
      </c>
      <c r="C156" t="s">
        <v>1803</v>
      </c>
      <c r="D156" t="s">
        <v>1802</v>
      </c>
      <c r="E156" t="s">
        <v>1806</v>
      </c>
      <c r="F156" t="s">
        <v>1807</v>
      </c>
      <c r="G156" t="s">
        <v>33</v>
      </c>
      <c r="H156" t="s">
        <v>33</v>
      </c>
      <c r="I156" t="s">
        <v>170</v>
      </c>
      <c r="J156" t="s">
        <v>504</v>
      </c>
      <c r="K156" t="s">
        <v>309</v>
      </c>
      <c r="L156" t="s">
        <v>106</v>
      </c>
      <c r="M156" t="s">
        <v>79</v>
      </c>
      <c r="N156" t="s">
        <v>79</v>
      </c>
      <c r="O156" t="s">
        <v>79</v>
      </c>
      <c r="P156" t="s">
        <v>79</v>
      </c>
      <c r="Q156" t="s">
        <v>1808</v>
      </c>
      <c r="R156" t="s">
        <v>1800</v>
      </c>
      <c r="S156" t="s">
        <v>79</v>
      </c>
      <c r="T156">
        <v>1</v>
      </c>
      <c r="U156" t="s">
        <v>41</v>
      </c>
    </row>
    <row r="157" spans="1:21" x14ac:dyDescent="0.25">
      <c r="A157" t="s">
        <v>1809</v>
      </c>
      <c r="B157" t="s">
        <v>1810</v>
      </c>
      <c r="C157" t="s">
        <v>1811</v>
      </c>
      <c r="D157" t="s">
        <v>1810</v>
      </c>
      <c r="E157" t="s">
        <v>1814</v>
      </c>
      <c r="F157" t="s">
        <v>34</v>
      </c>
      <c r="G157" t="s">
        <v>33</v>
      </c>
      <c r="H157" t="s">
        <v>33</v>
      </c>
      <c r="I157" t="s">
        <v>33</v>
      </c>
      <c r="J157" t="s">
        <v>33</v>
      </c>
      <c r="K157" t="s">
        <v>33</v>
      </c>
      <c r="L157" t="s">
        <v>33</v>
      </c>
      <c r="M157" t="s">
        <v>33</v>
      </c>
      <c r="N157" t="s">
        <v>33</v>
      </c>
      <c r="O157" t="s">
        <v>33</v>
      </c>
      <c r="P157" t="s">
        <v>33</v>
      </c>
      <c r="Q157" t="s">
        <v>33</v>
      </c>
      <c r="R157" t="s">
        <v>33</v>
      </c>
      <c r="S157" t="s">
        <v>33</v>
      </c>
      <c r="T157">
        <v>0</v>
      </c>
      <c r="U157" t="s">
        <v>41</v>
      </c>
    </row>
    <row r="158" spans="1:21" x14ac:dyDescent="0.25">
      <c r="A158" t="s">
        <v>1836</v>
      </c>
      <c r="B158" t="s">
        <v>1837</v>
      </c>
      <c r="C158" t="s">
        <v>1838</v>
      </c>
      <c r="D158" t="s">
        <v>1837</v>
      </c>
      <c r="E158" t="s">
        <v>1841</v>
      </c>
      <c r="F158" t="s">
        <v>34</v>
      </c>
      <c r="G158" t="s">
        <v>33</v>
      </c>
      <c r="H158" t="s">
        <v>33</v>
      </c>
      <c r="I158" t="s">
        <v>33</v>
      </c>
      <c r="J158" t="s">
        <v>33</v>
      </c>
      <c r="K158" t="s">
        <v>33</v>
      </c>
      <c r="L158" t="s">
        <v>33</v>
      </c>
      <c r="M158" t="s">
        <v>33</v>
      </c>
      <c r="N158" t="s">
        <v>33</v>
      </c>
      <c r="O158" t="s">
        <v>33</v>
      </c>
      <c r="P158" t="s">
        <v>33</v>
      </c>
      <c r="Q158" t="s">
        <v>33</v>
      </c>
      <c r="R158" t="s">
        <v>33</v>
      </c>
      <c r="S158" t="s">
        <v>33</v>
      </c>
      <c r="T158">
        <v>0</v>
      </c>
      <c r="U158" t="s">
        <v>41</v>
      </c>
    </row>
    <row r="159" spans="1:21" x14ac:dyDescent="0.25">
      <c r="A159" t="s">
        <v>1855</v>
      </c>
      <c r="B159" t="s">
        <v>1856</v>
      </c>
      <c r="C159" t="s">
        <v>1857</v>
      </c>
      <c r="D159" t="s">
        <v>1856</v>
      </c>
      <c r="E159" t="s">
        <v>1860</v>
      </c>
      <c r="F159" t="s">
        <v>1861</v>
      </c>
      <c r="G159" t="s">
        <v>33</v>
      </c>
      <c r="H159" t="s">
        <v>33</v>
      </c>
      <c r="I159" t="s">
        <v>79</v>
      </c>
      <c r="J159" t="s">
        <v>79</v>
      </c>
      <c r="K159" t="s">
        <v>79</v>
      </c>
      <c r="L159" t="s">
        <v>79</v>
      </c>
      <c r="M159" t="s">
        <v>79</v>
      </c>
      <c r="N159" t="s">
        <v>79</v>
      </c>
      <c r="O159" t="s">
        <v>79</v>
      </c>
      <c r="P159" t="s">
        <v>79</v>
      </c>
      <c r="Q159" t="s">
        <v>79</v>
      </c>
      <c r="R159" t="s">
        <v>33</v>
      </c>
      <c r="S159" t="s">
        <v>81</v>
      </c>
      <c r="T159">
        <v>1</v>
      </c>
      <c r="U159" t="s">
        <v>41</v>
      </c>
    </row>
    <row r="160" spans="1:21" x14ac:dyDescent="0.25">
      <c r="A160" t="s">
        <v>1868</v>
      </c>
      <c r="B160" t="s">
        <v>1869</v>
      </c>
      <c r="C160" t="s">
        <v>1870</v>
      </c>
      <c r="D160" t="s">
        <v>1869</v>
      </c>
      <c r="E160" t="s">
        <v>1873</v>
      </c>
      <c r="F160" t="s">
        <v>34</v>
      </c>
      <c r="G160" t="s">
        <v>33</v>
      </c>
      <c r="H160" t="s">
        <v>33</v>
      </c>
      <c r="I160" t="s">
        <v>33</v>
      </c>
      <c r="J160" t="s">
        <v>33</v>
      </c>
      <c r="K160" t="s">
        <v>33</v>
      </c>
      <c r="L160" t="s">
        <v>33</v>
      </c>
      <c r="M160" t="s">
        <v>33</v>
      </c>
      <c r="N160" t="s">
        <v>33</v>
      </c>
      <c r="O160" t="s">
        <v>33</v>
      </c>
      <c r="P160" t="s">
        <v>33</v>
      </c>
      <c r="Q160" t="s">
        <v>33</v>
      </c>
      <c r="R160" t="s">
        <v>33</v>
      </c>
      <c r="S160" t="s">
        <v>33</v>
      </c>
      <c r="T160">
        <v>0</v>
      </c>
      <c r="U160" t="s">
        <v>41</v>
      </c>
    </row>
    <row r="161" spans="1:21" x14ac:dyDescent="0.25">
      <c r="A161" t="s">
        <v>1874</v>
      </c>
      <c r="B161" t="s">
        <v>1875</v>
      </c>
      <c r="C161" t="s">
        <v>1876</v>
      </c>
      <c r="D161" t="s">
        <v>1875</v>
      </c>
      <c r="E161" t="s">
        <v>1879</v>
      </c>
      <c r="F161" t="s">
        <v>34</v>
      </c>
      <c r="G161" t="s">
        <v>33</v>
      </c>
      <c r="H161" t="s">
        <v>33</v>
      </c>
      <c r="I161" t="s">
        <v>33</v>
      </c>
      <c r="J161" t="s">
        <v>33</v>
      </c>
      <c r="K161" t="s">
        <v>33</v>
      </c>
      <c r="L161" t="s">
        <v>33</v>
      </c>
      <c r="M161" t="s">
        <v>33</v>
      </c>
      <c r="N161" t="s">
        <v>33</v>
      </c>
      <c r="O161" t="s">
        <v>33</v>
      </c>
      <c r="P161" t="s">
        <v>33</v>
      </c>
      <c r="Q161" t="s">
        <v>33</v>
      </c>
      <c r="R161" t="s">
        <v>33</v>
      </c>
      <c r="S161" t="s">
        <v>33</v>
      </c>
      <c r="T161">
        <v>0</v>
      </c>
      <c r="U161" t="s">
        <v>41</v>
      </c>
    </row>
    <row r="162" spans="1:21" x14ac:dyDescent="0.25">
      <c r="A162" t="s">
        <v>1903</v>
      </c>
      <c r="B162" t="s">
        <v>1904</v>
      </c>
      <c r="C162" t="s">
        <v>1905</v>
      </c>
      <c r="D162" t="s">
        <v>1904</v>
      </c>
      <c r="E162" t="s">
        <v>1903</v>
      </c>
      <c r="F162" t="s">
        <v>34</v>
      </c>
      <c r="G162" t="s">
        <v>33</v>
      </c>
      <c r="H162" t="s">
        <v>33</v>
      </c>
      <c r="I162" t="s">
        <v>33</v>
      </c>
      <c r="J162" t="s">
        <v>33</v>
      </c>
      <c r="K162" t="s">
        <v>33</v>
      </c>
      <c r="L162" t="s">
        <v>33</v>
      </c>
      <c r="M162" t="s">
        <v>33</v>
      </c>
      <c r="N162" t="s">
        <v>33</v>
      </c>
      <c r="O162" t="s">
        <v>33</v>
      </c>
      <c r="P162" t="s">
        <v>33</v>
      </c>
      <c r="Q162" t="s">
        <v>33</v>
      </c>
      <c r="R162" t="s">
        <v>33</v>
      </c>
      <c r="S162" t="s">
        <v>33</v>
      </c>
      <c r="T162">
        <v>0</v>
      </c>
      <c r="U162" t="s">
        <v>41</v>
      </c>
    </row>
    <row r="163" spans="1:21" x14ac:dyDescent="0.25">
      <c r="A163" t="s">
        <v>1908</v>
      </c>
      <c r="B163" t="s">
        <v>1909</v>
      </c>
      <c r="C163" t="s">
        <v>1910</v>
      </c>
      <c r="D163" t="s">
        <v>1909</v>
      </c>
      <c r="E163" t="s">
        <v>1908</v>
      </c>
      <c r="F163" t="s">
        <v>1913</v>
      </c>
      <c r="G163" t="s">
        <v>33</v>
      </c>
      <c r="H163" t="s">
        <v>33</v>
      </c>
      <c r="I163" t="s">
        <v>170</v>
      </c>
      <c r="J163" t="s">
        <v>104</v>
      </c>
      <c r="K163" t="s">
        <v>309</v>
      </c>
      <c r="L163" t="s">
        <v>106</v>
      </c>
      <c r="M163" t="s">
        <v>79</v>
      </c>
      <c r="N163" t="s">
        <v>79</v>
      </c>
      <c r="O163" t="s">
        <v>79</v>
      </c>
      <c r="P163" t="s">
        <v>79</v>
      </c>
      <c r="Q163" t="s">
        <v>1914</v>
      </c>
      <c r="R163" t="s">
        <v>1915</v>
      </c>
      <c r="S163" t="s">
        <v>79</v>
      </c>
      <c r="T163">
        <v>1</v>
      </c>
      <c r="U163" t="s">
        <v>41</v>
      </c>
    </row>
    <row r="164" spans="1:21" x14ac:dyDescent="0.25">
      <c r="A164" t="s">
        <v>1916</v>
      </c>
      <c r="B164" t="s">
        <v>1917</v>
      </c>
      <c r="C164" t="s">
        <v>1918</v>
      </c>
      <c r="D164" t="s">
        <v>1917</v>
      </c>
      <c r="E164" t="s">
        <v>1916</v>
      </c>
      <c r="F164" t="s">
        <v>34</v>
      </c>
      <c r="G164" t="s">
        <v>33</v>
      </c>
      <c r="H164" t="s">
        <v>33</v>
      </c>
      <c r="I164" t="s">
        <v>33</v>
      </c>
      <c r="J164" t="s">
        <v>33</v>
      </c>
      <c r="K164" t="s">
        <v>33</v>
      </c>
      <c r="L164" t="s">
        <v>33</v>
      </c>
      <c r="M164" t="s">
        <v>33</v>
      </c>
      <c r="N164" t="s">
        <v>33</v>
      </c>
      <c r="O164" t="s">
        <v>33</v>
      </c>
      <c r="P164" t="s">
        <v>33</v>
      </c>
      <c r="Q164" t="s">
        <v>33</v>
      </c>
      <c r="R164" t="s">
        <v>33</v>
      </c>
      <c r="S164" t="s">
        <v>33</v>
      </c>
      <c r="T164">
        <v>0</v>
      </c>
      <c r="U164" t="s">
        <v>41</v>
      </c>
    </row>
    <row r="165" spans="1:21" x14ac:dyDescent="0.25">
      <c r="A165" t="s">
        <v>1921</v>
      </c>
      <c r="B165" t="s">
        <v>1922</v>
      </c>
      <c r="C165" t="s">
        <v>1923</v>
      </c>
      <c r="D165" t="s">
        <v>1922</v>
      </c>
      <c r="E165" t="s">
        <v>1921</v>
      </c>
      <c r="F165" t="s">
        <v>34</v>
      </c>
      <c r="G165" t="s">
        <v>33</v>
      </c>
      <c r="H165" t="s">
        <v>33</v>
      </c>
      <c r="I165" t="s">
        <v>33</v>
      </c>
      <c r="J165" t="s">
        <v>33</v>
      </c>
      <c r="K165" t="s">
        <v>33</v>
      </c>
      <c r="L165" t="s">
        <v>33</v>
      </c>
      <c r="M165" t="s">
        <v>33</v>
      </c>
      <c r="N165" t="s">
        <v>33</v>
      </c>
      <c r="O165" t="s">
        <v>33</v>
      </c>
      <c r="P165" t="s">
        <v>33</v>
      </c>
      <c r="Q165" t="s">
        <v>33</v>
      </c>
      <c r="R165" t="s">
        <v>33</v>
      </c>
      <c r="S165" t="s">
        <v>33</v>
      </c>
      <c r="T165">
        <v>0</v>
      </c>
      <c r="U165" t="s">
        <v>41</v>
      </c>
    </row>
    <row r="166" spans="1:21" x14ac:dyDescent="0.25">
      <c r="A166" t="s">
        <v>1926</v>
      </c>
      <c r="B166" t="s">
        <v>1927</v>
      </c>
      <c r="C166" t="s">
        <v>1928</v>
      </c>
      <c r="D166" t="s">
        <v>1927</v>
      </c>
      <c r="E166" t="s">
        <v>1926</v>
      </c>
      <c r="F166" t="s">
        <v>34</v>
      </c>
      <c r="G166" t="s">
        <v>33</v>
      </c>
      <c r="H166" t="s">
        <v>33</v>
      </c>
      <c r="I166" t="s">
        <v>33</v>
      </c>
      <c r="J166" t="s">
        <v>33</v>
      </c>
      <c r="K166" t="s">
        <v>33</v>
      </c>
      <c r="L166" t="s">
        <v>33</v>
      </c>
      <c r="M166" t="s">
        <v>33</v>
      </c>
      <c r="N166" t="s">
        <v>33</v>
      </c>
      <c r="O166" t="s">
        <v>33</v>
      </c>
      <c r="P166" t="s">
        <v>33</v>
      </c>
      <c r="Q166" t="s">
        <v>33</v>
      </c>
      <c r="R166" t="s">
        <v>33</v>
      </c>
      <c r="S166" t="s">
        <v>33</v>
      </c>
      <c r="T166">
        <v>0</v>
      </c>
      <c r="U166" t="s">
        <v>41</v>
      </c>
    </row>
    <row r="167" spans="1:21" x14ac:dyDescent="0.25">
      <c r="A167" t="s">
        <v>1936</v>
      </c>
      <c r="B167" t="s">
        <v>1937</v>
      </c>
      <c r="C167" t="s">
        <v>1938</v>
      </c>
      <c r="D167" t="s">
        <v>33</v>
      </c>
      <c r="E167" t="s">
        <v>33</v>
      </c>
      <c r="F167" t="s">
        <v>34</v>
      </c>
      <c r="G167" t="s">
        <v>33</v>
      </c>
      <c r="H167" t="s">
        <v>33</v>
      </c>
      <c r="I167" t="s">
        <v>33</v>
      </c>
      <c r="J167" t="s">
        <v>33</v>
      </c>
      <c r="K167" t="s">
        <v>33</v>
      </c>
      <c r="L167" t="s">
        <v>33</v>
      </c>
      <c r="M167" t="s">
        <v>33</v>
      </c>
      <c r="N167" t="s">
        <v>33</v>
      </c>
      <c r="O167" t="s">
        <v>33</v>
      </c>
      <c r="P167" t="s">
        <v>33</v>
      </c>
      <c r="Q167" t="s">
        <v>33</v>
      </c>
      <c r="R167" t="s">
        <v>33</v>
      </c>
      <c r="S167" t="s">
        <v>33</v>
      </c>
      <c r="T167" t="s">
        <v>33</v>
      </c>
      <c r="U167" t="s">
        <v>41</v>
      </c>
    </row>
    <row r="168" spans="1:21" x14ac:dyDescent="0.25">
      <c r="A168" t="s">
        <v>1940</v>
      </c>
      <c r="B168" t="s">
        <v>1941</v>
      </c>
      <c r="C168" t="s">
        <v>1942</v>
      </c>
      <c r="D168" t="s">
        <v>33</v>
      </c>
      <c r="E168" t="s">
        <v>33</v>
      </c>
      <c r="F168" t="s">
        <v>34</v>
      </c>
      <c r="G168" t="s">
        <v>33</v>
      </c>
      <c r="H168" t="s">
        <v>33</v>
      </c>
      <c r="I168" t="s">
        <v>33</v>
      </c>
      <c r="J168" t="s">
        <v>33</v>
      </c>
      <c r="K168" t="s">
        <v>33</v>
      </c>
      <c r="L168" t="s">
        <v>33</v>
      </c>
      <c r="M168" t="s">
        <v>33</v>
      </c>
      <c r="N168" t="s">
        <v>33</v>
      </c>
      <c r="O168" t="s">
        <v>33</v>
      </c>
      <c r="P168" t="s">
        <v>33</v>
      </c>
      <c r="Q168" t="s">
        <v>33</v>
      </c>
      <c r="R168" t="s">
        <v>33</v>
      </c>
      <c r="S168" t="s">
        <v>33</v>
      </c>
      <c r="T168" t="s">
        <v>33</v>
      </c>
      <c r="U168" t="s">
        <v>41</v>
      </c>
    </row>
    <row r="169" spans="1:21" x14ac:dyDescent="0.25">
      <c r="A169" t="s">
        <v>1944</v>
      </c>
      <c r="B169" t="s">
        <v>1945</v>
      </c>
      <c r="C169" t="s">
        <v>1946</v>
      </c>
      <c r="D169" t="s">
        <v>33</v>
      </c>
      <c r="E169" t="s">
        <v>33</v>
      </c>
      <c r="F169" t="s">
        <v>34</v>
      </c>
      <c r="G169" t="s">
        <v>33</v>
      </c>
      <c r="H169" t="s">
        <v>33</v>
      </c>
      <c r="I169" t="s">
        <v>33</v>
      </c>
      <c r="J169" t="s">
        <v>33</v>
      </c>
      <c r="K169" t="s">
        <v>33</v>
      </c>
      <c r="L169" t="s">
        <v>33</v>
      </c>
      <c r="M169" t="s">
        <v>33</v>
      </c>
      <c r="N169" t="s">
        <v>33</v>
      </c>
      <c r="O169" t="s">
        <v>33</v>
      </c>
      <c r="P169" t="s">
        <v>33</v>
      </c>
      <c r="Q169" t="s">
        <v>33</v>
      </c>
      <c r="R169" t="s">
        <v>33</v>
      </c>
      <c r="S169" t="s">
        <v>33</v>
      </c>
      <c r="T169" t="s">
        <v>33</v>
      </c>
      <c r="U169" t="s">
        <v>41</v>
      </c>
    </row>
    <row r="170" spans="1:21" x14ac:dyDescent="0.25">
      <c r="A170" t="s">
        <v>1948</v>
      </c>
      <c r="B170" t="s">
        <v>1949</v>
      </c>
      <c r="C170" t="s">
        <v>1950</v>
      </c>
      <c r="D170" t="s">
        <v>33</v>
      </c>
      <c r="E170" t="s">
        <v>33</v>
      </c>
      <c r="F170" t="s">
        <v>34</v>
      </c>
      <c r="G170" t="s">
        <v>33</v>
      </c>
      <c r="H170" t="s">
        <v>33</v>
      </c>
      <c r="I170" t="s">
        <v>33</v>
      </c>
      <c r="J170" t="s">
        <v>33</v>
      </c>
      <c r="K170" t="s">
        <v>33</v>
      </c>
      <c r="L170" t="s">
        <v>33</v>
      </c>
      <c r="M170" t="s">
        <v>33</v>
      </c>
      <c r="N170" t="s">
        <v>33</v>
      </c>
      <c r="O170" t="s">
        <v>33</v>
      </c>
      <c r="P170" t="s">
        <v>33</v>
      </c>
      <c r="Q170" t="s">
        <v>33</v>
      </c>
      <c r="R170" t="s">
        <v>33</v>
      </c>
      <c r="S170" t="s">
        <v>33</v>
      </c>
      <c r="T170" t="s">
        <v>33</v>
      </c>
      <c r="U170" t="s">
        <v>41</v>
      </c>
    </row>
    <row r="171" spans="1:21" x14ac:dyDescent="0.25">
      <c r="A171" t="s">
        <v>1965</v>
      </c>
      <c r="B171" t="s">
        <v>1966</v>
      </c>
      <c r="C171" t="s">
        <v>1967</v>
      </c>
      <c r="D171" t="s">
        <v>1966</v>
      </c>
      <c r="E171" t="s">
        <v>1970</v>
      </c>
      <c r="F171" t="s">
        <v>34</v>
      </c>
      <c r="G171" t="s">
        <v>33</v>
      </c>
      <c r="H171" t="s">
        <v>33</v>
      </c>
      <c r="I171" t="s">
        <v>33</v>
      </c>
      <c r="J171" t="s">
        <v>33</v>
      </c>
      <c r="K171" t="s">
        <v>33</v>
      </c>
      <c r="L171" t="s">
        <v>33</v>
      </c>
      <c r="M171" t="s">
        <v>33</v>
      </c>
      <c r="N171" t="s">
        <v>33</v>
      </c>
      <c r="O171" t="s">
        <v>33</v>
      </c>
      <c r="P171" t="s">
        <v>33</v>
      </c>
      <c r="Q171" t="s">
        <v>33</v>
      </c>
      <c r="R171" t="s">
        <v>33</v>
      </c>
      <c r="S171" t="s">
        <v>33</v>
      </c>
      <c r="T171">
        <v>0</v>
      </c>
      <c r="U171" t="s">
        <v>41</v>
      </c>
    </row>
    <row r="172" spans="1:21" x14ac:dyDescent="0.25">
      <c r="A172" t="s">
        <v>1983</v>
      </c>
      <c r="B172" t="s">
        <v>1984</v>
      </c>
      <c r="C172" t="s">
        <v>1985</v>
      </c>
      <c r="D172" t="s">
        <v>33</v>
      </c>
      <c r="E172" t="s">
        <v>33</v>
      </c>
      <c r="F172" t="s">
        <v>34</v>
      </c>
      <c r="G172" t="s">
        <v>33</v>
      </c>
      <c r="H172" t="s">
        <v>33</v>
      </c>
      <c r="I172" t="s">
        <v>33</v>
      </c>
      <c r="J172" t="s">
        <v>33</v>
      </c>
      <c r="K172" t="s">
        <v>33</v>
      </c>
      <c r="L172" t="s">
        <v>33</v>
      </c>
      <c r="M172" t="s">
        <v>33</v>
      </c>
      <c r="N172" t="s">
        <v>33</v>
      </c>
      <c r="O172" t="s">
        <v>33</v>
      </c>
      <c r="P172" t="s">
        <v>33</v>
      </c>
      <c r="Q172" t="s">
        <v>33</v>
      </c>
      <c r="R172" t="s">
        <v>33</v>
      </c>
      <c r="S172" t="s">
        <v>33</v>
      </c>
      <c r="T172" t="s">
        <v>33</v>
      </c>
      <c r="U172" t="s">
        <v>41</v>
      </c>
    </row>
    <row r="173" spans="1:21" x14ac:dyDescent="0.25">
      <c r="A173" t="s">
        <v>1993</v>
      </c>
      <c r="B173" t="s">
        <v>1994</v>
      </c>
      <c r="C173" t="s">
        <v>1995</v>
      </c>
      <c r="D173" t="s">
        <v>1994</v>
      </c>
      <c r="E173" t="s">
        <v>1998</v>
      </c>
      <c r="F173" t="s">
        <v>34</v>
      </c>
      <c r="G173" t="s">
        <v>33</v>
      </c>
      <c r="H173" t="s">
        <v>33</v>
      </c>
      <c r="I173" t="s">
        <v>33</v>
      </c>
      <c r="J173" t="s">
        <v>33</v>
      </c>
      <c r="K173" t="s">
        <v>33</v>
      </c>
      <c r="L173" t="s">
        <v>33</v>
      </c>
      <c r="M173" t="s">
        <v>33</v>
      </c>
      <c r="N173" t="s">
        <v>33</v>
      </c>
      <c r="O173" t="s">
        <v>33</v>
      </c>
      <c r="P173" t="s">
        <v>33</v>
      </c>
      <c r="Q173" t="s">
        <v>33</v>
      </c>
      <c r="R173" t="s">
        <v>33</v>
      </c>
      <c r="S173" t="s">
        <v>33</v>
      </c>
      <c r="T173">
        <v>0</v>
      </c>
      <c r="U173" t="s">
        <v>41</v>
      </c>
    </row>
    <row r="174" spans="1:21" x14ac:dyDescent="0.25">
      <c r="A174" t="s">
        <v>1999</v>
      </c>
      <c r="B174" t="s">
        <v>2000</v>
      </c>
      <c r="C174" t="s">
        <v>2001</v>
      </c>
      <c r="D174" t="s">
        <v>33</v>
      </c>
      <c r="E174" t="s">
        <v>33</v>
      </c>
      <c r="F174" t="s">
        <v>34</v>
      </c>
      <c r="G174" t="s">
        <v>33</v>
      </c>
      <c r="H174" t="s">
        <v>33</v>
      </c>
      <c r="I174" t="s">
        <v>33</v>
      </c>
      <c r="J174" t="s">
        <v>33</v>
      </c>
      <c r="K174" t="s">
        <v>33</v>
      </c>
      <c r="L174" t="s">
        <v>33</v>
      </c>
      <c r="M174" t="s">
        <v>33</v>
      </c>
      <c r="N174" t="s">
        <v>33</v>
      </c>
      <c r="O174" t="s">
        <v>33</v>
      </c>
      <c r="P174" t="s">
        <v>33</v>
      </c>
      <c r="Q174" t="s">
        <v>33</v>
      </c>
      <c r="R174" t="s">
        <v>33</v>
      </c>
      <c r="S174" t="s">
        <v>33</v>
      </c>
      <c r="T174" t="s">
        <v>33</v>
      </c>
      <c r="U174" t="s">
        <v>41</v>
      </c>
    </row>
    <row r="175" spans="1:21" x14ac:dyDescent="0.25">
      <c r="A175" t="s">
        <v>2003</v>
      </c>
      <c r="B175" t="s">
        <v>2004</v>
      </c>
      <c r="C175" t="s">
        <v>2005</v>
      </c>
      <c r="D175" t="s">
        <v>33</v>
      </c>
      <c r="E175" t="s">
        <v>33</v>
      </c>
      <c r="F175" t="s">
        <v>34</v>
      </c>
      <c r="G175" t="s">
        <v>33</v>
      </c>
      <c r="H175" t="s">
        <v>33</v>
      </c>
      <c r="I175" t="s">
        <v>33</v>
      </c>
      <c r="J175" t="s">
        <v>33</v>
      </c>
      <c r="K175" t="s">
        <v>33</v>
      </c>
      <c r="L175" t="s">
        <v>33</v>
      </c>
      <c r="M175" t="s">
        <v>33</v>
      </c>
      <c r="N175" t="s">
        <v>33</v>
      </c>
      <c r="O175" t="s">
        <v>33</v>
      </c>
      <c r="P175" t="s">
        <v>33</v>
      </c>
      <c r="Q175" t="s">
        <v>33</v>
      </c>
      <c r="R175" t="s">
        <v>33</v>
      </c>
      <c r="S175" t="s">
        <v>33</v>
      </c>
      <c r="T175" t="s">
        <v>33</v>
      </c>
      <c r="U175" t="s">
        <v>41</v>
      </c>
    </row>
    <row r="176" spans="1:21" x14ac:dyDescent="0.25">
      <c r="A176" t="s">
        <v>2007</v>
      </c>
      <c r="B176" t="s">
        <v>2008</v>
      </c>
      <c r="C176" t="s">
        <v>2009</v>
      </c>
      <c r="D176" t="s">
        <v>2008</v>
      </c>
      <c r="E176" t="s">
        <v>2012</v>
      </c>
      <c r="F176" t="s">
        <v>2013</v>
      </c>
      <c r="G176" t="s">
        <v>33</v>
      </c>
      <c r="H176" t="s">
        <v>33</v>
      </c>
      <c r="I176" t="s">
        <v>170</v>
      </c>
      <c r="J176" t="s">
        <v>33</v>
      </c>
      <c r="K176" t="s">
        <v>438</v>
      </c>
      <c r="L176" t="s">
        <v>106</v>
      </c>
      <c r="M176" t="s">
        <v>79</v>
      </c>
      <c r="N176" t="s">
        <v>79</v>
      </c>
      <c r="O176" t="s">
        <v>79</v>
      </c>
      <c r="P176" t="s">
        <v>79</v>
      </c>
      <c r="Q176" t="s">
        <v>551</v>
      </c>
      <c r="R176" t="s">
        <v>172</v>
      </c>
      <c r="S176" t="s">
        <v>79</v>
      </c>
      <c r="T176">
        <v>1</v>
      </c>
      <c r="U176" t="s">
        <v>41</v>
      </c>
    </row>
    <row r="177" spans="1:21" x14ac:dyDescent="0.25">
      <c r="A177" t="s">
        <v>2014</v>
      </c>
      <c r="B177" t="s">
        <v>2015</v>
      </c>
      <c r="C177" t="s">
        <v>2016</v>
      </c>
      <c r="D177" t="s">
        <v>2015</v>
      </c>
      <c r="E177" t="s">
        <v>2019</v>
      </c>
      <c r="F177" t="s">
        <v>34</v>
      </c>
      <c r="G177" t="s">
        <v>33</v>
      </c>
      <c r="H177" t="s">
        <v>33</v>
      </c>
      <c r="I177" t="s">
        <v>33</v>
      </c>
      <c r="J177" t="s">
        <v>33</v>
      </c>
      <c r="K177" t="s">
        <v>33</v>
      </c>
      <c r="L177" t="s">
        <v>33</v>
      </c>
      <c r="M177" t="s">
        <v>33</v>
      </c>
      <c r="N177" t="s">
        <v>33</v>
      </c>
      <c r="O177" t="s">
        <v>33</v>
      </c>
      <c r="P177" t="s">
        <v>33</v>
      </c>
      <c r="Q177" t="s">
        <v>33</v>
      </c>
      <c r="R177" t="s">
        <v>33</v>
      </c>
      <c r="S177" t="s">
        <v>33</v>
      </c>
      <c r="T177">
        <v>0</v>
      </c>
      <c r="U177" t="s">
        <v>41</v>
      </c>
    </row>
    <row r="178" spans="1:21" x14ac:dyDescent="0.25">
      <c r="A178" t="s">
        <v>2028</v>
      </c>
      <c r="B178" t="s">
        <v>2029</v>
      </c>
      <c r="C178" t="s">
        <v>2030</v>
      </c>
      <c r="D178" t="s">
        <v>2029</v>
      </c>
      <c r="E178" t="s">
        <v>2033</v>
      </c>
      <c r="F178" t="s">
        <v>2034</v>
      </c>
      <c r="G178" t="s">
        <v>33</v>
      </c>
      <c r="H178" t="s">
        <v>33</v>
      </c>
      <c r="I178" t="s">
        <v>1345</v>
      </c>
      <c r="J178" t="s">
        <v>2035</v>
      </c>
      <c r="K178" t="s">
        <v>2036</v>
      </c>
      <c r="L178" t="s">
        <v>79</v>
      </c>
      <c r="M178" t="s">
        <v>79</v>
      </c>
      <c r="N178" t="s">
        <v>81</v>
      </c>
      <c r="O178" t="s">
        <v>81</v>
      </c>
      <c r="P178" t="s">
        <v>79</v>
      </c>
      <c r="Q178" t="s">
        <v>79</v>
      </c>
      <c r="R178" t="s">
        <v>79</v>
      </c>
      <c r="S178" t="s">
        <v>79</v>
      </c>
      <c r="T178">
        <v>1</v>
      </c>
      <c r="U178" t="s">
        <v>41</v>
      </c>
    </row>
    <row r="179" spans="1:21" x14ac:dyDescent="0.25">
      <c r="A179" t="s">
        <v>2037</v>
      </c>
      <c r="B179" t="s">
        <v>2038</v>
      </c>
      <c r="C179" t="s">
        <v>2039</v>
      </c>
      <c r="D179" t="s">
        <v>2038</v>
      </c>
      <c r="E179" t="s">
        <v>2042</v>
      </c>
      <c r="F179" t="s">
        <v>34</v>
      </c>
      <c r="G179" t="s">
        <v>33</v>
      </c>
      <c r="H179" t="s">
        <v>33</v>
      </c>
      <c r="I179" t="s">
        <v>33</v>
      </c>
      <c r="J179" t="s">
        <v>33</v>
      </c>
      <c r="K179" t="s">
        <v>33</v>
      </c>
      <c r="L179" t="s">
        <v>33</v>
      </c>
      <c r="M179" t="s">
        <v>33</v>
      </c>
      <c r="N179" t="s">
        <v>33</v>
      </c>
      <c r="O179" t="s">
        <v>33</v>
      </c>
      <c r="P179" t="s">
        <v>33</v>
      </c>
      <c r="Q179" t="s">
        <v>33</v>
      </c>
      <c r="R179" t="s">
        <v>33</v>
      </c>
      <c r="S179" t="s">
        <v>33</v>
      </c>
      <c r="T179">
        <v>0</v>
      </c>
      <c r="U179" t="s">
        <v>41</v>
      </c>
    </row>
    <row r="180" spans="1:21" x14ac:dyDescent="0.25">
      <c r="A180" t="s">
        <v>2065</v>
      </c>
      <c r="B180" t="s">
        <v>2066</v>
      </c>
      <c r="C180" t="s">
        <v>2067</v>
      </c>
      <c r="D180" t="s">
        <v>2066</v>
      </c>
      <c r="E180" t="s">
        <v>2070</v>
      </c>
      <c r="F180" t="s">
        <v>34</v>
      </c>
      <c r="G180" t="s">
        <v>33</v>
      </c>
      <c r="H180" t="s">
        <v>33</v>
      </c>
      <c r="I180" t="s">
        <v>33</v>
      </c>
      <c r="J180" t="s">
        <v>33</v>
      </c>
      <c r="K180" t="s">
        <v>33</v>
      </c>
      <c r="L180" t="s">
        <v>33</v>
      </c>
      <c r="M180" t="s">
        <v>33</v>
      </c>
      <c r="N180" t="s">
        <v>33</v>
      </c>
      <c r="O180" t="s">
        <v>33</v>
      </c>
      <c r="P180" t="s">
        <v>33</v>
      </c>
      <c r="Q180" t="s">
        <v>33</v>
      </c>
      <c r="R180" t="s">
        <v>33</v>
      </c>
      <c r="S180" t="s">
        <v>33</v>
      </c>
      <c r="T180">
        <v>0</v>
      </c>
      <c r="U180" t="s">
        <v>41</v>
      </c>
    </row>
    <row r="181" spans="1:21" x14ac:dyDescent="0.25">
      <c r="A181" t="s">
        <v>2071</v>
      </c>
      <c r="B181" t="s">
        <v>2072</v>
      </c>
      <c r="C181" t="s">
        <v>2073</v>
      </c>
      <c r="D181" t="s">
        <v>2072</v>
      </c>
      <c r="E181" t="s">
        <v>2076</v>
      </c>
      <c r="F181" t="s">
        <v>34</v>
      </c>
      <c r="G181" t="s">
        <v>33</v>
      </c>
      <c r="H181" t="s">
        <v>33</v>
      </c>
      <c r="I181" t="s">
        <v>33</v>
      </c>
      <c r="J181" t="s">
        <v>33</v>
      </c>
      <c r="K181" t="s">
        <v>33</v>
      </c>
      <c r="L181" t="s">
        <v>33</v>
      </c>
      <c r="M181" t="s">
        <v>33</v>
      </c>
      <c r="N181" t="s">
        <v>33</v>
      </c>
      <c r="O181" t="s">
        <v>33</v>
      </c>
      <c r="P181" t="s">
        <v>33</v>
      </c>
      <c r="Q181" t="s">
        <v>33</v>
      </c>
      <c r="R181" t="s">
        <v>33</v>
      </c>
      <c r="S181" t="s">
        <v>33</v>
      </c>
      <c r="T181">
        <v>0</v>
      </c>
      <c r="U181" t="s">
        <v>41</v>
      </c>
    </row>
    <row r="182" spans="1:21" x14ac:dyDescent="0.25">
      <c r="A182" t="s">
        <v>2083</v>
      </c>
      <c r="B182" t="s">
        <v>2084</v>
      </c>
      <c r="C182" t="s">
        <v>2085</v>
      </c>
      <c r="D182" t="s">
        <v>2084</v>
      </c>
      <c r="E182" t="s">
        <v>2088</v>
      </c>
      <c r="F182" t="s">
        <v>34</v>
      </c>
      <c r="G182" t="s">
        <v>33</v>
      </c>
      <c r="H182" t="s">
        <v>33</v>
      </c>
      <c r="I182" t="s">
        <v>33</v>
      </c>
      <c r="J182" t="s">
        <v>33</v>
      </c>
      <c r="K182" t="s">
        <v>33</v>
      </c>
      <c r="L182" t="s">
        <v>33</v>
      </c>
      <c r="M182" t="s">
        <v>33</v>
      </c>
      <c r="N182" t="s">
        <v>33</v>
      </c>
      <c r="O182" t="s">
        <v>33</v>
      </c>
      <c r="P182" t="s">
        <v>33</v>
      </c>
      <c r="Q182" t="s">
        <v>33</v>
      </c>
      <c r="R182" t="s">
        <v>33</v>
      </c>
      <c r="S182" t="s">
        <v>33</v>
      </c>
      <c r="T182">
        <v>0</v>
      </c>
      <c r="U182" t="s">
        <v>41</v>
      </c>
    </row>
    <row r="183" spans="1:21" x14ac:dyDescent="0.25">
      <c r="A183" t="s">
        <v>2100</v>
      </c>
      <c r="B183" t="s">
        <v>2101</v>
      </c>
      <c r="C183" t="s">
        <v>2102</v>
      </c>
      <c r="D183" t="s">
        <v>33</v>
      </c>
      <c r="E183" t="s">
        <v>33</v>
      </c>
      <c r="F183" t="s">
        <v>34</v>
      </c>
      <c r="G183" t="s">
        <v>33</v>
      </c>
      <c r="H183" t="s">
        <v>33</v>
      </c>
      <c r="I183" t="s">
        <v>33</v>
      </c>
      <c r="J183" t="s">
        <v>33</v>
      </c>
      <c r="K183" t="s">
        <v>33</v>
      </c>
      <c r="L183" t="s">
        <v>33</v>
      </c>
      <c r="M183" t="s">
        <v>33</v>
      </c>
      <c r="N183" t="s">
        <v>33</v>
      </c>
      <c r="O183" t="s">
        <v>33</v>
      </c>
      <c r="P183" t="s">
        <v>33</v>
      </c>
      <c r="Q183" t="s">
        <v>33</v>
      </c>
      <c r="R183" t="s">
        <v>33</v>
      </c>
      <c r="S183" t="s">
        <v>33</v>
      </c>
      <c r="T183" t="s">
        <v>33</v>
      </c>
      <c r="U183" t="s">
        <v>41</v>
      </c>
    </row>
    <row r="184" spans="1:21" x14ac:dyDescent="0.25">
      <c r="A184" t="s">
        <v>2104</v>
      </c>
      <c r="B184" t="s">
        <v>2105</v>
      </c>
      <c r="C184" t="s">
        <v>2106</v>
      </c>
      <c r="D184" t="s">
        <v>2105</v>
      </c>
      <c r="E184" t="s">
        <v>2109</v>
      </c>
      <c r="F184" t="s">
        <v>34</v>
      </c>
      <c r="G184" t="s">
        <v>33</v>
      </c>
      <c r="H184" t="s">
        <v>33</v>
      </c>
      <c r="I184" t="s">
        <v>33</v>
      </c>
      <c r="J184" t="s">
        <v>33</v>
      </c>
      <c r="K184" t="s">
        <v>33</v>
      </c>
      <c r="L184" t="s">
        <v>33</v>
      </c>
      <c r="M184" t="s">
        <v>33</v>
      </c>
      <c r="N184" t="s">
        <v>33</v>
      </c>
      <c r="O184" t="s">
        <v>33</v>
      </c>
      <c r="P184" t="s">
        <v>33</v>
      </c>
      <c r="Q184" t="s">
        <v>33</v>
      </c>
      <c r="R184" t="s">
        <v>33</v>
      </c>
      <c r="S184" t="s">
        <v>33</v>
      </c>
      <c r="T184">
        <v>0</v>
      </c>
      <c r="U184" t="s">
        <v>41</v>
      </c>
    </row>
    <row r="185" spans="1:21" x14ac:dyDescent="0.25">
      <c r="A185" t="s">
        <v>2116</v>
      </c>
      <c r="B185" t="s">
        <v>2117</v>
      </c>
      <c r="C185" t="s">
        <v>2118</v>
      </c>
      <c r="D185" t="s">
        <v>2117</v>
      </c>
      <c r="E185" t="s">
        <v>2121</v>
      </c>
      <c r="F185" t="s">
        <v>34</v>
      </c>
      <c r="G185" t="s">
        <v>33</v>
      </c>
      <c r="H185" t="s">
        <v>33</v>
      </c>
      <c r="I185" t="s">
        <v>33</v>
      </c>
      <c r="J185" t="s">
        <v>33</v>
      </c>
      <c r="K185" t="s">
        <v>33</v>
      </c>
      <c r="L185" t="s">
        <v>33</v>
      </c>
      <c r="M185" t="s">
        <v>33</v>
      </c>
      <c r="N185" t="s">
        <v>33</v>
      </c>
      <c r="O185" t="s">
        <v>33</v>
      </c>
      <c r="P185" t="s">
        <v>33</v>
      </c>
      <c r="Q185" t="s">
        <v>33</v>
      </c>
      <c r="R185" t="s">
        <v>33</v>
      </c>
      <c r="S185" t="s">
        <v>33</v>
      </c>
      <c r="T185">
        <v>0</v>
      </c>
      <c r="U185" t="s">
        <v>41</v>
      </c>
    </row>
    <row r="186" spans="1:21" x14ac:dyDescent="0.25">
      <c r="A186" t="s">
        <v>2122</v>
      </c>
      <c r="B186" t="s">
        <v>2123</v>
      </c>
      <c r="C186" t="s">
        <v>2124</v>
      </c>
      <c r="D186" t="s">
        <v>2123</v>
      </c>
      <c r="E186" t="s">
        <v>2127</v>
      </c>
      <c r="F186" t="s">
        <v>34</v>
      </c>
      <c r="G186" t="s">
        <v>33</v>
      </c>
      <c r="H186" t="s">
        <v>33</v>
      </c>
      <c r="I186" t="s">
        <v>33</v>
      </c>
      <c r="J186" t="s">
        <v>33</v>
      </c>
      <c r="K186" t="s">
        <v>33</v>
      </c>
      <c r="L186" t="s">
        <v>33</v>
      </c>
      <c r="M186" t="s">
        <v>33</v>
      </c>
      <c r="N186" t="s">
        <v>33</v>
      </c>
      <c r="O186" t="s">
        <v>33</v>
      </c>
      <c r="P186" t="s">
        <v>33</v>
      </c>
      <c r="Q186" t="s">
        <v>33</v>
      </c>
      <c r="R186" t="s">
        <v>33</v>
      </c>
      <c r="S186" t="s">
        <v>33</v>
      </c>
      <c r="T186">
        <v>0</v>
      </c>
      <c r="U186" t="s">
        <v>41</v>
      </c>
    </row>
    <row r="187" spans="1:21" x14ac:dyDescent="0.25">
      <c r="A187" t="s">
        <v>2128</v>
      </c>
      <c r="B187" t="s">
        <v>2129</v>
      </c>
      <c r="C187" t="s">
        <v>2130</v>
      </c>
      <c r="D187" t="s">
        <v>2129</v>
      </c>
      <c r="E187" t="s">
        <v>2133</v>
      </c>
      <c r="F187" t="s">
        <v>34</v>
      </c>
      <c r="G187" t="s">
        <v>33</v>
      </c>
      <c r="H187" t="s">
        <v>33</v>
      </c>
      <c r="I187" t="s">
        <v>33</v>
      </c>
      <c r="J187" t="s">
        <v>33</v>
      </c>
      <c r="K187" t="s">
        <v>33</v>
      </c>
      <c r="L187" t="s">
        <v>33</v>
      </c>
      <c r="M187" t="s">
        <v>33</v>
      </c>
      <c r="N187" t="s">
        <v>33</v>
      </c>
      <c r="O187" t="s">
        <v>33</v>
      </c>
      <c r="P187" t="s">
        <v>33</v>
      </c>
      <c r="Q187" t="s">
        <v>33</v>
      </c>
      <c r="R187" t="s">
        <v>33</v>
      </c>
      <c r="S187" t="s">
        <v>33</v>
      </c>
      <c r="T187">
        <v>0</v>
      </c>
      <c r="U187" t="s">
        <v>41</v>
      </c>
    </row>
    <row r="188" spans="1:21" x14ac:dyDescent="0.25">
      <c r="A188" t="s">
        <v>2144</v>
      </c>
      <c r="B188" t="s">
        <v>2145</v>
      </c>
      <c r="C188" t="s">
        <v>2146</v>
      </c>
      <c r="D188" t="s">
        <v>2145</v>
      </c>
      <c r="E188" t="s">
        <v>2149</v>
      </c>
      <c r="F188" t="s">
        <v>34</v>
      </c>
      <c r="G188" t="s">
        <v>33</v>
      </c>
      <c r="H188" t="s">
        <v>33</v>
      </c>
      <c r="I188" t="s">
        <v>33</v>
      </c>
      <c r="J188" t="s">
        <v>33</v>
      </c>
      <c r="K188" t="s">
        <v>33</v>
      </c>
      <c r="L188" t="s">
        <v>33</v>
      </c>
      <c r="M188" t="s">
        <v>33</v>
      </c>
      <c r="N188" t="s">
        <v>33</v>
      </c>
      <c r="O188" t="s">
        <v>33</v>
      </c>
      <c r="P188" t="s">
        <v>33</v>
      </c>
      <c r="Q188" t="s">
        <v>33</v>
      </c>
      <c r="R188" t="s">
        <v>33</v>
      </c>
      <c r="S188" t="s">
        <v>33</v>
      </c>
      <c r="T188">
        <v>0</v>
      </c>
      <c r="U188" t="s">
        <v>41</v>
      </c>
    </row>
    <row r="189" spans="1:21" x14ac:dyDescent="0.25">
      <c r="A189" t="s">
        <v>2162</v>
      </c>
      <c r="B189" t="s">
        <v>2163</v>
      </c>
      <c r="C189" t="s">
        <v>2164</v>
      </c>
      <c r="D189" t="s">
        <v>2163</v>
      </c>
      <c r="E189" t="s">
        <v>2167</v>
      </c>
      <c r="F189" t="s">
        <v>34</v>
      </c>
      <c r="G189" t="s">
        <v>33</v>
      </c>
      <c r="H189" t="s">
        <v>33</v>
      </c>
      <c r="I189" t="s">
        <v>33</v>
      </c>
      <c r="J189" t="s">
        <v>33</v>
      </c>
      <c r="K189" t="s">
        <v>33</v>
      </c>
      <c r="L189" t="s">
        <v>33</v>
      </c>
      <c r="M189" t="s">
        <v>33</v>
      </c>
      <c r="N189" t="s">
        <v>33</v>
      </c>
      <c r="O189" t="s">
        <v>33</v>
      </c>
      <c r="P189" t="s">
        <v>33</v>
      </c>
      <c r="Q189" t="s">
        <v>33</v>
      </c>
      <c r="R189" t="s">
        <v>33</v>
      </c>
      <c r="S189" t="s">
        <v>33</v>
      </c>
      <c r="T189">
        <v>0</v>
      </c>
      <c r="U189" t="s">
        <v>41</v>
      </c>
    </row>
    <row r="190" spans="1:21" x14ac:dyDescent="0.25">
      <c r="A190" t="s">
        <v>2198</v>
      </c>
      <c r="B190" t="s">
        <v>2199</v>
      </c>
      <c r="C190" t="s">
        <v>2200</v>
      </c>
      <c r="D190" t="s">
        <v>2199</v>
      </c>
      <c r="E190" t="s">
        <v>2203</v>
      </c>
      <c r="F190" t="s">
        <v>2204</v>
      </c>
      <c r="G190" t="s">
        <v>33</v>
      </c>
      <c r="H190" t="s">
        <v>33</v>
      </c>
      <c r="I190" t="s">
        <v>79</v>
      </c>
      <c r="J190" t="s">
        <v>79</v>
      </c>
      <c r="K190" t="s">
        <v>79</v>
      </c>
      <c r="L190" t="s">
        <v>79</v>
      </c>
      <c r="M190" t="s">
        <v>79</v>
      </c>
      <c r="N190" t="s">
        <v>79</v>
      </c>
      <c r="O190" t="s">
        <v>79</v>
      </c>
      <c r="P190" t="s">
        <v>79</v>
      </c>
      <c r="Q190" t="s">
        <v>79</v>
      </c>
      <c r="R190" t="s">
        <v>80</v>
      </c>
      <c r="S190" t="s">
        <v>81</v>
      </c>
      <c r="T190">
        <v>1</v>
      </c>
      <c r="U190" t="s">
        <v>41</v>
      </c>
    </row>
    <row r="191" spans="1:21" x14ac:dyDescent="0.25">
      <c r="A191" t="s">
        <v>2213</v>
      </c>
      <c r="B191" t="s">
        <v>2214</v>
      </c>
      <c r="C191" t="s">
        <v>2215</v>
      </c>
      <c r="D191" t="s">
        <v>2214</v>
      </c>
      <c r="E191" t="s">
        <v>2218</v>
      </c>
      <c r="F191" t="s">
        <v>34</v>
      </c>
      <c r="G191" t="s">
        <v>33</v>
      </c>
      <c r="H191" t="s">
        <v>33</v>
      </c>
      <c r="I191" t="s">
        <v>33</v>
      </c>
      <c r="J191" t="s">
        <v>33</v>
      </c>
      <c r="K191" t="s">
        <v>33</v>
      </c>
      <c r="L191" t="s">
        <v>33</v>
      </c>
      <c r="M191" t="s">
        <v>33</v>
      </c>
      <c r="N191" t="s">
        <v>33</v>
      </c>
      <c r="O191" t="s">
        <v>33</v>
      </c>
      <c r="P191" t="s">
        <v>33</v>
      </c>
      <c r="Q191" t="s">
        <v>33</v>
      </c>
      <c r="R191" t="s">
        <v>33</v>
      </c>
      <c r="S191" t="s">
        <v>33</v>
      </c>
      <c r="T191">
        <v>0</v>
      </c>
      <c r="U191" t="s">
        <v>41</v>
      </c>
    </row>
    <row r="192" spans="1:21" x14ac:dyDescent="0.25">
      <c r="A192" t="s">
        <v>2219</v>
      </c>
      <c r="B192" t="s">
        <v>2220</v>
      </c>
      <c r="C192" t="s">
        <v>2221</v>
      </c>
      <c r="D192" t="s">
        <v>2220</v>
      </c>
      <c r="E192" t="s">
        <v>2224</v>
      </c>
      <c r="F192" t="s">
        <v>2225</v>
      </c>
      <c r="G192" t="s">
        <v>33</v>
      </c>
      <c r="H192" t="s">
        <v>33</v>
      </c>
      <c r="I192" t="s">
        <v>170</v>
      </c>
      <c r="J192" t="s">
        <v>2226</v>
      </c>
      <c r="K192" t="s">
        <v>2227</v>
      </c>
      <c r="L192" t="s">
        <v>79</v>
      </c>
      <c r="M192" t="s">
        <v>79</v>
      </c>
      <c r="N192" t="s">
        <v>81</v>
      </c>
      <c r="O192" t="s">
        <v>79</v>
      </c>
      <c r="P192" t="s">
        <v>79</v>
      </c>
      <c r="Q192">
        <v>2000</v>
      </c>
      <c r="R192" t="s">
        <v>1538</v>
      </c>
      <c r="S192" t="s">
        <v>79</v>
      </c>
      <c r="T192">
        <v>1</v>
      </c>
      <c r="U192" t="s">
        <v>41</v>
      </c>
    </row>
    <row r="193" spans="1:21" x14ac:dyDescent="0.25">
      <c r="A193" t="s">
        <v>2234</v>
      </c>
      <c r="B193" t="s">
        <v>2235</v>
      </c>
      <c r="C193" t="s">
        <v>2236</v>
      </c>
      <c r="D193" t="s">
        <v>2235</v>
      </c>
      <c r="E193" t="s">
        <v>2239</v>
      </c>
      <c r="F193" t="s">
        <v>34</v>
      </c>
      <c r="G193" t="s">
        <v>33</v>
      </c>
      <c r="H193" t="s">
        <v>33</v>
      </c>
      <c r="I193" t="s">
        <v>33</v>
      </c>
      <c r="J193" t="s">
        <v>33</v>
      </c>
      <c r="K193" t="s">
        <v>33</v>
      </c>
      <c r="L193" t="s">
        <v>33</v>
      </c>
      <c r="M193" t="s">
        <v>33</v>
      </c>
      <c r="N193" t="s">
        <v>33</v>
      </c>
      <c r="O193" t="s">
        <v>33</v>
      </c>
      <c r="P193" t="s">
        <v>33</v>
      </c>
      <c r="Q193" t="s">
        <v>33</v>
      </c>
      <c r="R193" t="s">
        <v>33</v>
      </c>
      <c r="S193" t="s">
        <v>33</v>
      </c>
      <c r="T193">
        <v>0</v>
      </c>
      <c r="U193" t="s">
        <v>41</v>
      </c>
    </row>
    <row r="194" spans="1:21" x14ac:dyDescent="0.25">
      <c r="A194" t="s">
        <v>2240</v>
      </c>
      <c r="B194" t="s">
        <v>2241</v>
      </c>
      <c r="C194" t="s">
        <v>2242</v>
      </c>
      <c r="D194" t="s">
        <v>2241</v>
      </c>
      <c r="E194" t="s">
        <v>2245</v>
      </c>
      <c r="F194" t="s">
        <v>34</v>
      </c>
      <c r="G194" t="s">
        <v>33</v>
      </c>
      <c r="H194" t="s">
        <v>33</v>
      </c>
      <c r="I194" t="s">
        <v>33</v>
      </c>
      <c r="J194" t="s">
        <v>33</v>
      </c>
      <c r="K194" t="s">
        <v>33</v>
      </c>
      <c r="L194" t="s">
        <v>33</v>
      </c>
      <c r="M194" t="s">
        <v>33</v>
      </c>
      <c r="N194" t="s">
        <v>33</v>
      </c>
      <c r="O194" t="s">
        <v>33</v>
      </c>
      <c r="P194" t="s">
        <v>33</v>
      </c>
      <c r="Q194" t="s">
        <v>33</v>
      </c>
      <c r="R194" t="s">
        <v>33</v>
      </c>
      <c r="S194" t="s">
        <v>33</v>
      </c>
      <c r="T194">
        <v>0</v>
      </c>
      <c r="U194" t="s">
        <v>41</v>
      </c>
    </row>
    <row r="195" spans="1:21" x14ac:dyDescent="0.25">
      <c r="A195" t="s">
        <v>2246</v>
      </c>
      <c r="B195" t="s">
        <v>2247</v>
      </c>
      <c r="C195" t="s">
        <v>2248</v>
      </c>
      <c r="D195" t="s">
        <v>2247</v>
      </c>
      <c r="E195" t="s">
        <v>2251</v>
      </c>
      <c r="F195" t="s">
        <v>2252</v>
      </c>
      <c r="G195" t="s">
        <v>2253</v>
      </c>
      <c r="H195" t="s">
        <v>33</v>
      </c>
      <c r="I195" t="s">
        <v>79</v>
      </c>
      <c r="J195" t="s">
        <v>79</v>
      </c>
      <c r="K195" t="s">
        <v>79</v>
      </c>
      <c r="L195" t="s">
        <v>79</v>
      </c>
      <c r="M195" t="s">
        <v>79</v>
      </c>
      <c r="N195" t="s">
        <v>79</v>
      </c>
      <c r="O195" t="s">
        <v>79</v>
      </c>
      <c r="P195" t="s">
        <v>79</v>
      </c>
      <c r="Q195" t="s">
        <v>79</v>
      </c>
      <c r="R195" t="s">
        <v>33</v>
      </c>
      <c r="S195" t="s">
        <v>81</v>
      </c>
      <c r="T195">
        <v>1</v>
      </c>
      <c r="U195" t="s">
        <v>41</v>
      </c>
    </row>
    <row r="196" spans="1:21" x14ac:dyDescent="0.25">
      <c r="A196" t="s">
        <v>2254</v>
      </c>
      <c r="B196" t="s">
        <v>2255</v>
      </c>
      <c r="C196" t="s">
        <v>2256</v>
      </c>
      <c r="D196" t="s">
        <v>2255</v>
      </c>
      <c r="E196" t="s">
        <v>2259</v>
      </c>
      <c r="F196" t="s">
        <v>2260</v>
      </c>
      <c r="G196" t="s">
        <v>33</v>
      </c>
      <c r="H196" t="s">
        <v>2261</v>
      </c>
      <c r="I196" t="s">
        <v>170</v>
      </c>
      <c r="J196" t="s">
        <v>104</v>
      </c>
      <c r="K196" t="s">
        <v>270</v>
      </c>
      <c r="L196" t="s">
        <v>420</v>
      </c>
      <c r="M196" t="s">
        <v>79</v>
      </c>
      <c r="N196" t="s">
        <v>81</v>
      </c>
      <c r="O196" t="s">
        <v>79</v>
      </c>
      <c r="P196" t="s">
        <v>79</v>
      </c>
      <c r="Q196" t="s">
        <v>2262</v>
      </c>
      <c r="R196" t="s">
        <v>440</v>
      </c>
      <c r="S196" t="s">
        <v>79</v>
      </c>
      <c r="T196">
        <v>1</v>
      </c>
      <c r="U196" t="s">
        <v>41</v>
      </c>
    </row>
    <row r="197" spans="1:21" x14ac:dyDescent="0.25">
      <c r="A197" t="s">
        <v>2276</v>
      </c>
      <c r="B197" t="s">
        <v>2277</v>
      </c>
      <c r="C197" t="s">
        <v>2278</v>
      </c>
      <c r="D197" t="s">
        <v>2277</v>
      </c>
      <c r="E197" t="s">
        <v>2276</v>
      </c>
      <c r="F197" t="s">
        <v>34</v>
      </c>
      <c r="G197" t="s">
        <v>33</v>
      </c>
      <c r="H197" t="s">
        <v>33</v>
      </c>
      <c r="I197" t="s">
        <v>33</v>
      </c>
      <c r="J197" t="s">
        <v>33</v>
      </c>
      <c r="K197" t="s">
        <v>33</v>
      </c>
      <c r="L197" t="s">
        <v>33</v>
      </c>
      <c r="M197" t="s">
        <v>33</v>
      </c>
      <c r="N197" t="s">
        <v>33</v>
      </c>
      <c r="O197" t="s">
        <v>33</v>
      </c>
      <c r="P197" t="s">
        <v>33</v>
      </c>
      <c r="Q197" t="s">
        <v>33</v>
      </c>
      <c r="R197" t="s">
        <v>33</v>
      </c>
      <c r="S197" t="s">
        <v>33</v>
      </c>
      <c r="T197">
        <v>0</v>
      </c>
      <c r="U197" t="s">
        <v>41</v>
      </c>
    </row>
    <row r="198" spans="1:21" x14ac:dyDescent="0.25">
      <c r="A198" t="s">
        <v>2281</v>
      </c>
      <c r="B198" t="s">
        <v>2282</v>
      </c>
      <c r="C198" t="s">
        <v>2283</v>
      </c>
      <c r="D198" t="s">
        <v>2282</v>
      </c>
      <c r="E198" t="s">
        <v>2281</v>
      </c>
      <c r="F198" t="s">
        <v>2286</v>
      </c>
      <c r="G198" t="s">
        <v>33</v>
      </c>
      <c r="H198" t="s">
        <v>33</v>
      </c>
      <c r="I198" t="s">
        <v>79</v>
      </c>
      <c r="J198" t="s">
        <v>79</v>
      </c>
      <c r="K198" t="s">
        <v>79</v>
      </c>
      <c r="L198" t="s">
        <v>79</v>
      </c>
      <c r="M198" t="s">
        <v>79</v>
      </c>
      <c r="N198" t="s">
        <v>79</v>
      </c>
      <c r="O198" t="s">
        <v>79</v>
      </c>
      <c r="P198" t="s">
        <v>79</v>
      </c>
      <c r="Q198" t="s">
        <v>79</v>
      </c>
      <c r="R198" t="s">
        <v>33</v>
      </c>
      <c r="S198" t="s">
        <v>81</v>
      </c>
      <c r="T198">
        <v>1</v>
      </c>
      <c r="U198" t="s">
        <v>41</v>
      </c>
    </row>
    <row r="199" spans="1:21" x14ac:dyDescent="0.25">
      <c r="A199" t="s">
        <v>2315</v>
      </c>
      <c r="B199" t="s">
        <v>2316</v>
      </c>
      <c r="C199" t="s">
        <v>2317</v>
      </c>
      <c r="D199" t="s">
        <v>33</v>
      </c>
      <c r="E199" t="s">
        <v>33</v>
      </c>
      <c r="F199" t="s">
        <v>34</v>
      </c>
      <c r="G199" t="s">
        <v>33</v>
      </c>
      <c r="H199" t="s">
        <v>33</v>
      </c>
      <c r="I199" t="s">
        <v>33</v>
      </c>
      <c r="J199" t="s">
        <v>33</v>
      </c>
      <c r="K199" t="s">
        <v>33</v>
      </c>
      <c r="L199" t="s">
        <v>33</v>
      </c>
      <c r="M199" t="s">
        <v>33</v>
      </c>
      <c r="N199" t="s">
        <v>33</v>
      </c>
      <c r="O199" t="s">
        <v>33</v>
      </c>
      <c r="P199" t="s">
        <v>33</v>
      </c>
      <c r="Q199" t="s">
        <v>33</v>
      </c>
      <c r="R199" t="s">
        <v>33</v>
      </c>
      <c r="S199" t="s">
        <v>33</v>
      </c>
      <c r="T199" t="s">
        <v>33</v>
      </c>
      <c r="U199" t="s">
        <v>41</v>
      </c>
    </row>
    <row r="200" spans="1:21" x14ac:dyDescent="0.25">
      <c r="A200" t="s">
        <v>2319</v>
      </c>
      <c r="B200" t="s">
        <v>2320</v>
      </c>
      <c r="C200" t="s">
        <v>2321</v>
      </c>
      <c r="D200" t="s">
        <v>33</v>
      </c>
      <c r="E200" t="s">
        <v>33</v>
      </c>
      <c r="F200" t="s">
        <v>34</v>
      </c>
      <c r="G200" t="s">
        <v>33</v>
      </c>
      <c r="H200" t="s">
        <v>33</v>
      </c>
      <c r="I200" t="s">
        <v>33</v>
      </c>
      <c r="J200" t="s">
        <v>33</v>
      </c>
      <c r="K200" t="s">
        <v>33</v>
      </c>
      <c r="L200" t="s">
        <v>33</v>
      </c>
      <c r="M200" t="s">
        <v>33</v>
      </c>
      <c r="N200" t="s">
        <v>33</v>
      </c>
      <c r="O200" t="s">
        <v>33</v>
      </c>
      <c r="P200" t="s">
        <v>33</v>
      </c>
      <c r="Q200" t="s">
        <v>33</v>
      </c>
      <c r="R200" t="s">
        <v>33</v>
      </c>
      <c r="S200" t="s">
        <v>33</v>
      </c>
      <c r="T200" t="s">
        <v>33</v>
      </c>
      <c r="U200" t="s">
        <v>41</v>
      </c>
    </row>
    <row r="201" spans="1:21" x14ac:dyDescent="0.25">
      <c r="A201" t="s">
        <v>2323</v>
      </c>
      <c r="B201" t="s">
        <v>2324</v>
      </c>
      <c r="C201" t="s">
        <v>2325</v>
      </c>
      <c r="D201" t="s">
        <v>33</v>
      </c>
      <c r="E201" t="s">
        <v>33</v>
      </c>
      <c r="F201" t="s">
        <v>3746</v>
      </c>
      <c r="G201" t="s">
        <v>3747</v>
      </c>
      <c r="H201" t="s">
        <v>33</v>
      </c>
      <c r="I201" t="s">
        <v>3748</v>
      </c>
      <c r="J201" t="s">
        <v>3748</v>
      </c>
      <c r="K201" t="s">
        <v>204</v>
      </c>
      <c r="L201" t="s">
        <v>3749</v>
      </c>
      <c r="M201" t="s">
        <v>81</v>
      </c>
      <c r="N201" t="s">
        <v>81</v>
      </c>
      <c r="O201" t="s">
        <v>3750</v>
      </c>
      <c r="P201" t="s">
        <v>79</v>
      </c>
      <c r="Q201" t="s">
        <v>3751</v>
      </c>
      <c r="R201" t="s">
        <v>608</v>
      </c>
      <c r="S201" t="s">
        <v>79</v>
      </c>
      <c r="T201" t="s">
        <v>33</v>
      </c>
      <c r="U201" t="s">
        <v>41</v>
      </c>
    </row>
    <row r="202" spans="1:21" x14ac:dyDescent="0.25">
      <c r="A202" t="s">
        <v>2336</v>
      </c>
      <c r="B202" t="s">
        <v>2337</v>
      </c>
      <c r="C202" t="s">
        <v>2338</v>
      </c>
      <c r="D202" t="s">
        <v>33</v>
      </c>
      <c r="E202" t="s">
        <v>33</v>
      </c>
      <c r="F202" t="s">
        <v>3752</v>
      </c>
      <c r="G202" t="s">
        <v>3753</v>
      </c>
      <c r="H202" t="s">
        <v>33</v>
      </c>
      <c r="I202" t="s">
        <v>170</v>
      </c>
      <c r="J202" t="s">
        <v>104</v>
      </c>
      <c r="K202" t="s">
        <v>3741</v>
      </c>
      <c r="L202" t="s">
        <v>2585</v>
      </c>
      <c r="M202" t="s">
        <v>79</v>
      </c>
      <c r="N202" t="s">
        <v>81</v>
      </c>
      <c r="O202" t="s">
        <v>79</v>
      </c>
      <c r="P202" t="s">
        <v>3754</v>
      </c>
      <c r="Q202" t="s">
        <v>3755</v>
      </c>
      <c r="R202" t="s">
        <v>172</v>
      </c>
      <c r="S202" t="s">
        <v>79</v>
      </c>
      <c r="T202" t="s">
        <v>33</v>
      </c>
      <c r="U202" t="s">
        <v>41</v>
      </c>
    </row>
    <row r="203" spans="1:21" x14ac:dyDescent="0.25">
      <c r="A203" t="s">
        <v>2340</v>
      </c>
      <c r="B203" t="s">
        <v>2341</v>
      </c>
      <c r="C203" t="s">
        <v>2342</v>
      </c>
      <c r="D203" t="s">
        <v>33</v>
      </c>
      <c r="E203" t="s">
        <v>33</v>
      </c>
      <c r="F203" t="s">
        <v>3756</v>
      </c>
      <c r="G203" t="s">
        <v>3757</v>
      </c>
      <c r="H203" t="s">
        <v>33</v>
      </c>
      <c r="I203" t="s">
        <v>3748</v>
      </c>
      <c r="J203" t="s">
        <v>3748</v>
      </c>
      <c r="K203" t="s">
        <v>204</v>
      </c>
      <c r="L203" t="s">
        <v>3758</v>
      </c>
      <c r="M203" t="s">
        <v>81</v>
      </c>
      <c r="N203" t="s">
        <v>81</v>
      </c>
      <c r="O203" t="s">
        <v>79</v>
      </c>
      <c r="P203" t="s">
        <v>79</v>
      </c>
      <c r="Q203" t="s">
        <v>3759</v>
      </c>
      <c r="R203" t="s">
        <v>1915</v>
      </c>
      <c r="S203" t="s">
        <v>79</v>
      </c>
      <c r="T203" t="s">
        <v>33</v>
      </c>
      <c r="U203" t="s">
        <v>41</v>
      </c>
    </row>
    <row r="204" spans="1:21" x14ac:dyDescent="0.25">
      <c r="A204" t="s">
        <v>2349</v>
      </c>
      <c r="B204" t="s">
        <v>2350</v>
      </c>
      <c r="C204" t="s">
        <v>2351</v>
      </c>
      <c r="D204" t="s">
        <v>33</v>
      </c>
      <c r="E204" t="s">
        <v>33</v>
      </c>
      <c r="F204" t="s">
        <v>34</v>
      </c>
      <c r="G204" t="s">
        <v>33</v>
      </c>
      <c r="H204" t="s">
        <v>33</v>
      </c>
      <c r="I204" t="s">
        <v>33</v>
      </c>
      <c r="J204" t="s">
        <v>33</v>
      </c>
      <c r="K204" t="s">
        <v>33</v>
      </c>
      <c r="L204" t="s">
        <v>33</v>
      </c>
      <c r="M204" t="s">
        <v>33</v>
      </c>
      <c r="N204" t="s">
        <v>33</v>
      </c>
      <c r="O204" t="s">
        <v>33</v>
      </c>
      <c r="P204" t="s">
        <v>33</v>
      </c>
      <c r="Q204" t="s">
        <v>33</v>
      </c>
      <c r="R204" t="s">
        <v>33</v>
      </c>
      <c r="S204" t="s">
        <v>33</v>
      </c>
      <c r="T204" t="s">
        <v>33</v>
      </c>
      <c r="U204" t="s">
        <v>41</v>
      </c>
    </row>
    <row r="205" spans="1:21" x14ac:dyDescent="0.25">
      <c r="A205" t="s">
        <v>2353</v>
      </c>
      <c r="B205" t="s">
        <v>2354</v>
      </c>
      <c r="C205" t="s">
        <v>2355</v>
      </c>
      <c r="D205" t="s">
        <v>33</v>
      </c>
      <c r="E205" t="s">
        <v>33</v>
      </c>
      <c r="F205" t="s">
        <v>34</v>
      </c>
      <c r="G205" t="s">
        <v>33</v>
      </c>
      <c r="H205" t="s">
        <v>33</v>
      </c>
      <c r="I205" t="s">
        <v>33</v>
      </c>
      <c r="J205" t="s">
        <v>33</v>
      </c>
      <c r="K205" t="s">
        <v>33</v>
      </c>
      <c r="L205" t="s">
        <v>33</v>
      </c>
      <c r="M205" t="s">
        <v>33</v>
      </c>
      <c r="N205" t="s">
        <v>33</v>
      </c>
      <c r="O205" t="s">
        <v>33</v>
      </c>
      <c r="P205" t="s">
        <v>33</v>
      </c>
      <c r="Q205" t="s">
        <v>33</v>
      </c>
      <c r="R205" t="s">
        <v>33</v>
      </c>
      <c r="S205" t="s">
        <v>33</v>
      </c>
      <c r="T205" t="s">
        <v>33</v>
      </c>
      <c r="U205" t="s">
        <v>41</v>
      </c>
    </row>
    <row r="206" spans="1:21" x14ac:dyDescent="0.25">
      <c r="A206" t="s">
        <v>2357</v>
      </c>
      <c r="B206" t="s">
        <v>2358</v>
      </c>
      <c r="C206" t="s">
        <v>2359</v>
      </c>
      <c r="D206" t="s">
        <v>33</v>
      </c>
      <c r="E206" t="s">
        <v>33</v>
      </c>
      <c r="F206" t="s">
        <v>34</v>
      </c>
      <c r="G206" t="s">
        <v>33</v>
      </c>
      <c r="H206" t="s">
        <v>33</v>
      </c>
      <c r="I206" t="s">
        <v>33</v>
      </c>
      <c r="J206" t="s">
        <v>33</v>
      </c>
      <c r="K206" t="s">
        <v>33</v>
      </c>
      <c r="L206" t="s">
        <v>33</v>
      </c>
      <c r="M206" t="s">
        <v>33</v>
      </c>
      <c r="N206" t="s">
        <v>33</v>
      </c>
      <c r="O206" t="s">
        <v>33</v>
      </c>
      <c r="P206" t="s">
        <v>33</v>
      </c>
      <c r="Q206" t="s">
        <v>33</v>
      </c>
      <c r="R206" t="s">
        <v>33</v>
      </c>
      <c r="S206" t="s">
        <v>33</v>
      </c>
      <c r="T206" t="s">
        <v>33</v>
      </c>
      <c r="U206" t="s">
        <v>41</v>
      </c>
    </row>
    <row r="207" spans="1:21" x14ac:dyDescent="0.25">
      <c r="A207" t="s">
        <v>2361</v>
      </c>
      <c r="B207" t="s">
        <v>2362</v>
      </c>
      <c r="C207" t="s">
        <v>2363</v>
      </c>
      <c r="D207" t="s">
        <v>33</v>
      </c>
      <c r="E207" t="s">
        <v>33</v>
      </c>
      <c r="F207" t="s">
        <v>34</v>
      </c>
      <c r="G207" t="s">
        <v>33</v>
      </c>
      <c r="H207" t="s">
        <v>33</v>
      </c>
      <c r="I207" t="s">
        <v>33</v>
      </c>
      <c r="J207" t="s">
        <v>33</v>
      </c>
      <c r="K207" t="s">
        <v>33</v>
      </c>
      <c r="L207" t="s">
        <v>33</v>
      </c>
      <c r="M207" t="s">
        <v>33</v>
      </c>
      <c r="N207" t="s">
        <v>33</v>
      </c>
      <c r="O207" t="s">
        <v>33</v>
      </c>
      <c r="P207" t="s">
        <v>33</v>
      </c>
      <c r="Q207" t="s">
        <v>33</v>
      </c>
      <c r="R207" t="s">
        <v>33</v>
      </c>
      <c r="S207" t="s">
        <v>33</v>
      </c>
      <c r="T207" t="s">
        <v>33</v>
      </c>
      <c r="U207" t="s">
        <v>41</v>
      </c>
    </row>
    <row r="208" spans="1:21" x14ac:dyDescent="0.25">
      <c r="A208" t="s">
        <v>2375</v>
      </c>
      <c r="B208" t="s">
        <v>2376</v>
      </c>
      <c r="C208" t="s">
        <v>2377</v>
      </c>
      <c r="D208" t="s">
        <v>33</v>
      </c>
      <c r="E208" t="s">
        <v>33</v>
      </c>
      <c r="F208" t="s">
        <v>3760</v>
      </c>
      <c r="G208" t="s">
        <v>3761</v>
      </c>
      <c r="H208" t="s">
        <v>33</v>
      </c>
      <c r="I208" t="s">
        <v>170</v>
      </c>
      <c r="J208" t="s">
        <v>723</v>
      </c>
      <c r="K208" t="s">
        <v>3741</v>
      </c>
      <c r="L208" t="s">
        <v>420</v>
      </c>
      <c r="M208" t="s">
        <v>79</v>
      </c>
      <c r="N208" t="s">
        <v>79</v>
      </c>
      <c r="O208" t="s">
        <v>79</v>
      </c>
      <c r="P208" t="s">
        <v>79</v>
      </c>
      <c r="Q208" t="s">
        <v>79</v>
      </c>
      <c r="R208" t="s">
        <v>80</v>
      </c>
      <c r="S208" t="s">
        <v>81</v>
      </c>
      <c r="T208" t="s">
        <v>33</v>
      </c>
      <c r="U208" t="s">
        <v>41</v>
      </c>
    </row>
    <row r="209" spans="1:21" x14ac:dyDescent="0.25">
      <c r="A209" t="s">
        <v>2379</v>
      </c>
      <c r="B209" t="s">
        <v>2380</v>
      </c>
      <c r="C209" t="s">
        <v>2381</v>
      </c>
      <c r="D209" t="s">
        <v>33</v>
      </c>
      <c r="E209" t="s">
        <v>33</v>
      </c>
      <c r="F209" t="s">
        <v>34</v>
      </c>
      <c r="G209" t="s">
        <v>33</v>
      </c>
      <c r="H209" t="s">
        <v>33</v>
      </c>
      <c r="I209" t="s">
        <v>33</v>
      </c>
      <c r="J209" t="s">
        <v>33</v>
      </c>
      <c r="K209" t="s">
        <v>33</v>
      </c>
      <c r="L209" t="s">
        <v>33</v>
      </c>
      <c r="M209" t="s">
        <v>33</v>
      </c>
      <c r="N209" t="s">
        <v>33</v>
      </c>
      <c r="O209" t="s">
        <v>33</v>
      </c>
      <c r="P209" t="s">
        <v>33</v>
      </c>
      <c r="Q209" t="s">
        <v>33</v>
      </c>
      <c r="R209" t="s">
        <v>33</v>
      </c>
      <c r="S209" t="s">
        <v>33</v>
      </c>
      <c r="T209" t="s">
        <v>33</v>
      </c>
      <c r="U209" t="s">
        <v>41</v>
      </c>
    </row>
    <row r="210" spans="1:21" x14ac:dyDescent="0.25">
      <c r="A210" t="s">
        <v>2383</v>
      </c>
      <c r="B210" t="s">
        <v>2384</v>
      </c>
      <c r="C210" t="s">
        <v>2385</v>
      </c>
      <c r="D210" t="s">
        <v>33</v>
      </c>
      <c r="E210" t="s">
        <v>33</v>
      </c>
      <c r="F210" t="s">
        <v>34</v>
      </c>
      <c r="G210" t="s">
        <v>33</v>
      </c>
      <c r="H210" t="s">
        <v>33</v>
      </c>
      <c r="I210" t="s">
        <v>33</v>
      </c>
      <c r="J210" t="s">
        <v>33</v>
      </c>
      <c r="K210" t="s">
        <v>33</v>
      </c>
      <c r="L210" t="s">
        <v>33</v>
      </c>
      <c r="M210" t="s">
        <v>33</v>
      </c>
      <c r="N210" t="s">
        <v>33</v>
      </c>
      <c r="O210" t="s">
        <v>33</v>
      </c>
      <c r="P210" t="s">
        <v>33</v>
      </c>
      <c r="Q210" t="s">
        <v>33</v>
      </c>
      <c r="R210" t="s">
        <v>33</v>
      </c>
      <c r="S210" t="s">
        <v>33</v>
      </c>
      <c r="T210" t="s">
        <v>33</v>
      </c>
      <c r="U210" t="s">
        <v>41</v>
      </c>
    </row>
    <row r="211" spans="1:21" x14ac:dyDescent="0.25">
      <c r="A211" t="s">
        <v>2387</v>
      </c>
      <c r="B211" t="s">
        <v>2388</v>
      </c>
      <c r="C211" t="s">
        <v>2389</v>
      </c>
      <c r="D211" t="s">
        <v>33</v>
      </c>
      <c r="E211" t="s">
        <v>33</v>
      </c>
      <c r="F211" t="s">
        <v>34</v>
      </c>
      <c r="G211" t="s">
        <v>33</v>
      </c>
      <c r="H211" t="s">
        <v>33</v>
      </c>
      <c r="I211" t="s">
        <v>33</v>
      </c>
      <c r="J211" t="s">
        <v>33</v>
      </c>
      <c r="K211" t="s">
        <v>33</v>
      </c>
      <c r="L211" t="s">
        <v>33</v>
      </c>
      <c r="M211" t="s">
        <v>33</v>
      </c>
      <c r="N211" t="s">
        <v>33</v>
      </c>
      <c r="O211" t="s">
        <v>33</v>
      </c>
      <c r="P211" t="s">
        <v>33</v>
      </c>
      <c r="Q211" t="s">
        <v>33</v>
      </c>
      <c r="R211" t="s">
        <v>33</v>
      </c>
      <c r="S211" t="s">
        <v>33</v>
      </c>
      <c r="T211" t="s">
        <v>33</v>
      </c>
      <c r="U211" t="s">
        <v>41</v>
      </c>
    </row>
    <row r="212" spans="1:21" x14ac:dyDescent="0.25">
      <c r="A212" t="s">
        <v>2391</v>
      </c>
      <c r="B212" t="s">
        <v>2392</v>
      </c>
      <c r="C212" t="s">
        <v>2393</v>
      </c>
      <c r="D212" t="s">
        <v>33</v>
      </c>
      <c r="E212" t="s">
        <v>33</v>
      </c>
      <c r="F212" t="s">
        <v>3762</v>
      </c>
      <c r="G212" t="s">
        <v>33</v>
      </c>
      <c r="H212" t="s">
        <v>33</v>
      </c>
      <c r="I212" t="s">
        <v>3748</v>
      </c>
      <c r="J212" t="s">
        <v>3748</v>
      </c>
      <c r="K212" t="s">
        <v>3741</v>
      </c>
      <c r="L212" t="s">
        <v>3763</v>
      </c>
      <c r="M212" t="s">
        <v>79</v>
      </c>
      <c r="N212" t="s">
        <v>79</v>
      </c>
      <c r="O212" t="s">
        <v>79</v>
      </c>
      <c r="P212" t="s">
        <v>79</v>
      </c>
      <c r="Q212" t="s">
        <v>79</v>
      </c>
      <c r="R212" t="s">
        <v>80</v>
      </c>
      <c r="S212" t="s">
        <v>81</v>
      </c>
      <c r="T212" t="s">
        <v>33</v>
      </c>
      <c r="U212" t="s">
        <v>41</v>
      </c>
    </row>
    <row r="213" spans="1:21" x14ac:dyDescent="0.25">
      <c r="A213" t="s">
        <v>2395</v>
      </c>
      <c r="B213" t="s">
        <v>2396</v>
      </c>
      <c r="C213" t="s">
        <v>2397</v>
      </c>
      <c r="D213" t="s">
        <v>33</v>
      </c>
      <c r="E213" t="s">
        <v>33</v>
      </c>
      <c r="F213" t="s">
        <v>34</v>
      </c>
      <c r="G213" t="s">
        <v>33</v>
      </c>
      <c r="H213" t="s">
        <v>33</v>
      </c>
      <c r="I213" t="s">
        <v>33</v>
      </c>
      <c r="J213" t="s">
        <v>33</v>
      </c>
      <c r="K213" t="s">
        <v>33</v>
      </c>
      <c r="L213" t="s">
        <v>33</v>
      </c>
      <c r="M213" t="s">
        <v>33</v>
      </c>
      <c r="N213" t="s">
        <v>33</v>
      </c>
      <c r="O213" t="s">
        <v>33</v>
      </c>
      <c r="P213" t="s">
        <v>33</v>
      </c>
      <c r="Q213" t="s">
        <v>33</v>
      </c>
      <c r="R213" t="s">
        <v>33</v>
      </c>
      <c r="S213" t="s">
        <v>33</v>
      </c>
      <c r="T213" t="s">
        <v>33</v>
      </c>
      <c r="U213" t="s">
        <v>41</v>
      </c>
    </row>
    <row r="214" spans="1:21" x14ac:dyDescent="0.25">
      <c r="A214" t="s">
        <v>2414</v>
      </c>
      <c r="B214" t="s">
        <v>2415</v>
      </c>
      <c r="C214" t="s">
        <v>2416</v>
      </c>
      <c r="D214" t="s">
        <v>33</v>
      </c>
      <c r="E214" t="s">
        <v>33</v>
      </c>
      <c r="F214" t="s">
        <v>3764</v>
      </c>
      <c r="G214" t="s">
        <v>3765</v>
      </c>
      <c r="H214" t="s">
        <v>33</v>
      </c>
      <c r="I214" t="s">
        <v>170</v>
      </c>
      <c r="J214" t="s">
        <v>723</v>
      </c>
      <c r="K214" t="s">
        <v>3718</v>
      </c>
      <c r="L214" t="s">
        <v>3699</v>
      </c>
      <c r="M214" t="s">
        <v>79</v>
      </c>
      <c r="N214" t="s">
        <v>81</v>
      </c>
      <c r="O214" t="s">
        <v>79</v>
      </c>
      <c r="P214" t="s">
        <v>79</v>
      </c>
      <c r="Q214" t="s">
        <v>3766</v>
      </c>
      <c r="R214" t="s">
        <v>3767</v>
      </c>
      <c r="S214" t="s">
        <v>79</v>
      </c>
      <c r="T214" t="s">
        <v>33</v>
      </c>
      <c r="U214" t="s">
        <v>41</v>
      </c>
    </row>
    <row r="215" spans="1:21" x14ac:dyDescent="0.25">
      <c r="A215" t="s">
        <v>2422</v>
      </c>
      <c r="B215" t="s">
        <v>2423</v>
      </c>
      <c r="C215" t="s">
        <v>2424</v>
      </c>
      <c r="D215" t="s">
        <v>33</v>
      </c>
      <c r="E215" t="s">
        <v>33</v>
      </c>
      <c r="F215" t="s">
        <v>34</v>
      </c>
      <c r="G215" t="s">
        <v>33</v>
      </c>
      <c r="H215" t="s">
        <v>33</v>
      </c>
      <c r="I215" t="s">
        <v>33</v>
      </c>
      <c r="J215" t="s">
        <v>33</v>
      </c>
      <c r="K215" t="s">
        <v>33</v>
      </c>
      <c r="L215" t="s">
        <v>33</v>
      </c>
      <c r="M215" t="s">
        <v>33</v>
      </c>
      <c r="N215" t="s">
        <v>33</v>
      </c>
      <c r="O215" t="s">
        <v>33</v>
      </c>
      <c r="P215" t="s">
        <v>33</v>
      </c>
      <c r="Q215" t="s">
        <v>33</v>
      </c>
      <c r="R215" t="s">
        <v>33</v>
      </c>
      <c r="S215" t="s">
        <v>33</v>
      </c>
      <c r="T215" t="s">
        <v>33</v>
      </c>
      <c r="U215" t="s">
        <v>41</v>
      </c>
    </row>
    <row r="216" spans="1:21" x14ac:dyDescent="0.25">
      <c r="A216" t="s">
        <v>2456</v>
      </c>
      <c r="B216" t="s">
        <v>2457</v>
      </c>
      <c r="C216" t="s">
        <v>2458</v>
      </c>
      <c r="D216" t="s">
        <v>33</v>
      </c>
      <c r="E216" t="s">
        <v>33</v>
      </c>
      <c r="F216" t="s">
        <v>34</v>
      </c>
      <c r="G216" t="s">
        <v>33</v>
      </c>
      <c r="H216" t="s">
        <v>33</v>
      </c>
      <c r="I216" t="s">
        <v>33</v>
      </c>
      <c r="J216" t="s">
        <v>33</v>
      </c>
      <c r="K216" t="s">
        <v>33</v>
      </c>
      <c r="L216" t="s">
        <v>33</v>
      </c>
      <c r="M216" t="s">
        <v>33</v>
      </c>
      <c r="N216" t="s">
        <v>33</v>
      </c>
      <c r="O216" t="s">
        <v>33</v>
      </c>
      <c r="P216" t="s">
        <v>33</v>
      </c>
      <c r="Q216" t="s">
        <v>33</v>
      </c>
      <c r="R216" t="s">
        <v>33</v>
      </c>
      <c r="S216" t="s">
        <v>33</v>
      </c>
      <c r="T216" t="s">
        <v>33</v>
      </c>
      <c r="U216" t="s">
        <v>41</v>
      </c>
    </row>
    <row r="217" spans="1:21" x14ac:dyDescent="0.25">
      <c r="A217" t="s">
        <v>2460</v>
      </c>
      <c r="B217" t="s">
        <v>2461</v>
      </c>
      <c r="C217" t="s">
        <v>2462</v>
      </c>
      <c r="D217" t="s">
        <v>33</v>
      </c>
      <c r="E217" t="s">
        <v>33</v>
      </c>
      <c r="F217" t="s">
        <v>34</v>
      </c>
      <c r="G217" t="s">
        <v>33</v>
      </c>
      <c r="H217" t="s">
        <v>33</v>
      </c>
      <c r="I217" t="s">
        <v>33</v>
      </c>
      <c r="J217" t="s">
        <v>33</v>
      </c>
      <c r="K217" t="s">
        <v>33</v>
      </c>
      <c r="L217" t="s">
        <v>33</v>
      </c>
      <c r="M217" t="s">
        <v>33</v>
      </c>
      <c r="N217" t="s">
        <v>33</v>
      </c>
      <c r="O217" t="s">
        <v>33</v>
      </c>
      <c r="P217" t="s">
        <v>33</v>
      </c>
      <c r="Q217" t="s">
        <v>33</v>
      </c>
      <c r="R217" t="s">
        <v>33</v>
      </c>
      <c r="S217" t="s">
        <v>33</v>
      </c>
      <c r="T217" t="s">
        <v>33</v>
      </c>
      <c r="U217" t="s">
        <v>41</v>
      </c>
    </row>
    <row r="218" spans="1:21" x14ac:dyDescent="0.25">
      <c r="A218" t="s">
        <v>2464</v>
      </c>
      <c r="B218" t="s">
        <v>2465</v>
      </c>
      <c r="C218" t="s">
        <v>2466</v>
      </c>
      <c r="D218" t="s">
        <v>33</v>
      </c>
      <c r="E218" t="s">
        <v>33</v>
      </c>
      <c r="F218" t="s">
        <v>34</v>
      </c>
      <c r="G218" t="s">
        <v>33</v>
      </c>
      <c r="H218" t="s">
        <v>33</v>
      </c>
      <c r="I218" t="s">
        <v>33</v>
      </c>
      <c r="J218" t="s">
        <v>33</v>
      </c>
      <c r="K218" t="s">
        <v>33</v>
      </c>
      <c r="L218" t="s">
        <v>33</v>
      </c>
      <c r="M218" t="s">
        <v>33</v>
      </c>
      <c r="N218" t="s">
        <v>33</v>
      </c>
      <c r="O218" t="s">
        <v>33</v>
      </c>
      <c r="P218" t="s">
        <v>33</v>
      </c>
      <c r="Q218" t="s">
        <v>33</v>
      </c>
      <c r="R218" t="s">
        <v>33</v>
      </c>
      <c r="S218" t="s">
        <v>33</v>
      </c>
      <c r="T218" t="s">
        <v>33</v>
      </c>
      <c r="U218" t="s">
        <v>41</v>
      </c>
    </row>
    <row r="219" spans="1:21" x14ac:dyDescent="0.25">
      <c r="A219" t="s">
        <v>2468</v>
      </c>
      <c r="B219" t="s">
        <v>2469</v>
      </c>
      <c r="C219" t="s">
        <v>2470</v>
      </c>
      <c r="D219" t="s">
        <v>33</v>
      </c>
      <c r="E219" t="s">
        <v>33</v>
      </c>
      <c r="F219" t="s">
        <v>34</v>
      </c>
      <c r="G219" t="s">
        <v>33</v>
      </c>
      <c r="H219" t="s">
        <v>33</v>
      </c>
      <c r="I219" t="s">
        <v>33</v>
      </c>
      <c r="J219" t="s">
        <v>33</v>
      </c>
      <c r="K219" t="s">
        <v>33</v>
      </c>
      <c r="L219" t="s">
        <v>33</v>
      </c>
      <c r="M219" t="s">
        <v>33</v>
      </c>
      <c r="N219" t="s">
        <v>33</v>
      </c>
      <c r="O219" t="s">
        <v>33</v>
      </c>
      <c r="P219" t="s">
        <v>33</v>
      </c>
      <c r="Q219" t="s">
        <v>33</v>
      </c>
      <c r="R219" t="s">
        <v>33</v>
      </c>
      <c r="S219" t="s">
        <v>33</v>
      </c>
      <c r="T219" t="s">
        <v>33</v>
      </c>
      <c r="U219" t="s">
        <v>41</v>
      </c>
    </row>
    <row r="220" spans="1:21" x14ac:dyDescent="0.25">
      <c r="A220" t="s">
        <v>2472</v>
      </c>
      <c r="B220" t="s">
        <v>2473</v>
      </c>
      <c r="C220" t="s">
        <v>2474</v>
      </c>
      <c r="D220" t="s">
        <v>33</v>
      </c>
      <c r="E220" t="s">
        <v>33</v>
      </c>
      <c r="F220" t="s">
        <v>34</v>
      </c>
      <c r="G220" t="s">
        <v>33</v>
      </c>
      <c r="H220" t="s">
        <v>33</v>
      </c>
      <c r="I220" t="s">
        <v>33</v>
      </c>
      <c r="J220" t="s">
        <v>33</v>
      </c>
      <c r="K220" t="s">
        <v>33</v>
      </c>
      <c r="L220" t="s">
        <v>33</v>
      </c>
      <c r="M220" t="s">
        <v>33</v>
      </c>
      <c r="N220" t="s">
        <v>33</v>
      </c>
      <c r="O220" t="s">
        <v>33</v>
      </c>
      <c r="P220" t="s">
        <v>33</v>
      </c>
      <c r="Q220" t="s">
        <v>33</v>
      </c>
      <c r="R220" t="s">
        <v>33</v>
      </c>
      <c r="S220" t="s">
        <v>33</v>
      </c>
      <c r="T220" t="s">
        <v>33</v>
      </c>
      <c r="U220" t="s">
        <v>41</v>
      </c>
    </row>
    <row r="221" spans="1:21" x14ac:dyDescent="0.25">
      <c r="A221" t="s">
        <v>2476</v>
      </c>
      <c r="B221" t="s">
        <v>2477</v>
      </c>
      <c r="C221" t="s">
        <v>2478</v>
      </c>
      <c r="D221" t="s">
        <v>2477</v>
      </c>
      <c r="E221" t="s">
        <v>2481</v>
      </c>
      <c r="F221" t="s">
        <v>34</v>
      </c>
      <c r="G221" t="s">
        <v>33</v>
      </c>
      <c r="H221" t="s">
        <v>33</v>
      </c>
      <c r="I221" t="s">
        <v>33</v>
      </c>
      <c r="J221" t="s">
        <v>33</v>
      </c>
      <c r="K221" t="s">
        <v>33</v>
      </c>
      <c r="L221" t="s">
        <v>33</v>
      </c>
      <c r="M221" t="s">
        <v>33</v>
      </c>
      <c r="N221" t="s">
        <v>33</v>
      </c>
      <c r="O221" t="s">
        <v>33</v>
      </c>
      <c r="P221" t="s">
        <v>33</v>
      </c>
      <c r="Q221" t="s">
        <v>33</v>
      </c>
      <c r="R221" t="s">
        <v>33</v>
      </c>
      <c r="S221" t="s">
        <v>33</v>
      </c>
      <c r="T221">
        <v>0</v>
      </c>
      <c r="U221" t="s">
        <v>41</v>
      </c>
    </row>
    <row r="222" spans="1:21" x14ac:dyDescent="0.25">
      <c r="A222" t="s">
        <v>2482</v>
      </c>
      <c r="B222" t="s">
        <v>2483</v>
      </c>
      <c r="C222" t="s">
        <v>2484</v>
      </c>
      <c r="D222" t="s">
        <v>33</v>
      </c>
      <c r="E222" t="s">
        <v>33</v>
      </c>
      <c r="F222" t="s">
        <v>34</v>
      </c>
      <c r="G222" t="s">
        <v>33</v>
      </c>
      <c r="H222" t="s">
        <v>33</v>
      </c>
      <c r="I222" t="s">
        <v>33</v>
      </c>
      <c r="J222" t="s">
        <v>33</v>
      </c>
      <c r="K222" t="s">
        <v>33</v>
      </c>
      <c r="L222" t="s">
        <v>33</v>
      </c>
      <c r="M222" t="s">
        <v>33</v>
      </c>
      <c r="N222" t="s">
        <v>33</v>
      </c>
      <c r="O222" t="s">
        <v>33</v>
      </c>
      <c r="P222" t="s">
        <v>33</v>
      </c>
      <c r="Q222" t="s">
        <v>33</v>
      </c>
      <c r="R222" t="s">
        <v>33</v>
      </c>
      <c r="S222" t="s">
        <v>33</v>
      </c>
      <c r="T222" t="s">
        <v>33</v>
      </c>
      <c r="U222" t="s">
        <v>41</v>
      </c>
    </row>
    <row r="223" spans="1:21" x14ac:dyDescent="0.25">
      <c r="A223" t="s">
        <v>2486</v>
      </c>
      <c r="B223" t="s">
        <v>2487</v>
      </c>
      <c r="C223" t="s">
        <v>2488</v>
      </c>
      <c r="D223" t="s">
        <v>33</v>
      </c>
      <c r="E223" t="s">
        <v>33</v>
      </c>
      <c r="F223" t="s">
        <v>34</v>
      </c>
      <c r="G223" t="s">
        <v>33</v>
      </c>
      <c r="H223" t="s">
        <v>33</v>
      </c>
      <c r="I223" t="s">
        <v>33</v>
      </c>
      <c r="J223" t="s">
        <v>33</v>
      </c>
      <c r="K223" t="s">
        <v>33</v>
      </c>
      <c r="L223" t="s">
        <v>33</v>
      </c>
      <c r="M223" t="s">
        <v>33</v>
      </c>
      <c r="N223" t="s">
        <v>33</v>
      </c>
      <c r="O223" t="s">
        <v>33</v>
      </c>
      <c r="P223" t="s">
        <v>33</v>
      </c>
      <c r="Q223" t="s">
        <v>33</v>
      </c>
      <c r="R223" t="s">
        <v>33</v>
      </c>
      <c r="S223" t="s">
        <v>33</v>
      </c>
      <c r="T223" t="s">
        <v>33</v>
      </c>
      <c r="U223" t="s">
        <v>41</v>
      </c>
    </row>
    <row r="224" spans="1:21" x14ac:dyDescent="0.25">
      <c r="A224" t="s">
        <v>2490</v>
      </c>
      <c r="B224" t="s">
        <v>2491</v>
      </c>
      <c r="C224" t="s">
        <v>2492</v>
      </c>
      <c r="D224" t="s">
        <v>2491</v>
      </c>
      <c r="E224" t="s">
        <v>2495</v>
      </c>
      <c r="F224" t="s">
        <v>2496</v>
      </c>
      <c r="G224" t="s">
        <v>2497</v>
      </c>
      <c r="H224" t="s">
        <v>33</v>
      </c>
      <c r="I224" t="s">
        <v>2498</v>
      </c>
      <c r="J224" t="s">
        <v>33</v>
      </c>
      <c r="K224" t="s">
        <v>309</v>
      </c>
      <c r="L224" t="s">
        <v>106</v>
      </c>
      <c r="M224" t="s">
        <v>79</v>
      </c>
      <c r="N224" t="s">
        <v>79</v>
      </c>
      <c r="O224" t="s">
        <v>79</v>
      </c>
      <c r="P224" t="s">
        <v>2499</v>
      </c>
      <c r="Q224" t="s">
        <v>79</v>
      </c>
      <c r="R224" t="s">
        <v>172</v>
      </c>
      <c r="S224" t="s">
        <v>79</v>
      </c>
      <c r="T224">
        <v>1</v>
      </c>
      <c r="U224" t="s">
        <v>41</v>
      </c>
    </row>
    <row r="225" spans="1:21" ht="18.75" x14ac:dyDescent="0.3">
      <c r="A225" t="s">
        <v>2508</v>
      </c>
      <c r="B225" t="s">
        <v>2509</v>
      </c>
      <c r="C225" t="s">
        <v>2510</v>
      </c>
      <c r="D225" t="s">
        <v>33</v>
      </c>
      <c r="E225" t="s">
        <v>33</v>
      </c>
      <c r="F225" t="s">
        <v>3768</v>
      </c>
      <c r="G225" s="3" t="s">
        <v>3769</v>
      </c>
      <c r="H225" t="s">
        <v>33</v>
      </c>
      <c r="I225" t="s">
        <v>170</v>
      </c>
      <c r="J225" t="s">
        <v>649</v>
      </c>
      <c r="K225" t="s">
        <v>3741</v>
      </c>
      <c r="L225" t="s">
        <v>106</v>
      </c>
      <c r="M225" t="s">
        <v>81</v>
      </c>
      <c r="N225" t="s">
        <v>81</v>
      </c>
      <c r="O225" t="s">
        <v>79</v>
      </c>
      <c r="P225" t="s">
        <v>3770</v>
      </c>
      <c r="Q225" t="s">
        <v>79</v>
      </c>
      <c r="R225" t="s">
        <v>172</v>
      </c>
      <c r="S225" t="s">
        <v>79</v>
      </c>
      <c r="T225" t="s">
        <v>33</v>
      </c>
      <c r="U225" t="s">
        <v>41</v>
      </c>
    </row>
    <row r="226" spans="1:21" ht="18.75" x14ac:dyDescent="0.3">
      <c r="A226" t="s">
        <v>2512</v>
      </c>
      <c r="B226" t="s">
        <v>2513</v>
      </c>
      <c r="C226" t="s">
        <v>2514</v>
      </c>
      <c r="D226" t="s">
        <v>33</v>
      </c>
      <c r="E226" t="s">
        <v>33</v>
      </c>
      <c r="F226" t="s">
        <v>34</v>
      </c>
      <c r="G226" s="3" t="s">
        <v>3771</v>
      </c>
      <c r="H226" t="s">
        <v>33</v>
      </c>
      <c r="I226" t="s">
        <v>33</v>
      </c>
      <c r="J226" t="s">
        <v>33</v>
      </c>
      <c r="K226" t="s">
        <v>33</v>
      </c>
      <c r="L226" t="s">
        <v>33</v>
      </c>
      <c r="M226" t="s">
        <v>33</v>
      </c>
      <c r="N226" t="s">
        <v>33</v>
      </c>
      <c r="O226" t="s">
        <v>33</v>
      </c>
      <c r="P226" t="s">
        <v>33</v>
      </c>
      <c r="Q226" t="s">
        <v>33</v>
      </c>
      <c r="R226" t="s">
        <v>33</v>
      </c>
      <c r="S226" t="s">
        <v>33</v>
      </c>
      <c r="T226" t="s">
        <v>33</v>
      </c>
      <c r="U226" t="s">
        <v>41</v>
      </c>
    </row>
    <row r="227" spans="1:21" ht="18.75" x14ac:dyDescent="0.3">
      <c r="A227" t="s">
        <v>2516</v>
      </c>
      <c r="B227" t="s">
        <v>2517</v>
      </c>
      <c r="C227" t="s">
        <v>2518</v>
      </c>
      <c r="D227" t="s">
        <v>33</v>
      </c>
      <c r="E227" t="s">
        <v>33</v>
      </c>
      <c r="F227" t="s">
        <v>34</v>
      </c>
      <c r="G227" s="3" t="s">
        <v>3772</v>
      </c>
      <c r="H227" t="s">
        <v>33</v>
      </c>
      <c r="I227" t="s">
        <v>33</v>
      </c>
      <c r="J227" t="s">
        <v>33</v>
      </c>
      <c r="K227" t="s">
        <v>33</v>
      </c>
      <c r="L227" t="s">
        <v>33</v>
      </c>
      <c r="M227" t="s">
        <v>33</v>
      </c>
      <c r="N227" t="s">
        <v>33</v>
      </c>
      <c r="O227" t="s">
        <v>33</v>
      </c>
      <c r="P227" t="s">
        <v>33</v>
      </c>
      <c r="Q227" t="s">
        <v>33</v>
      </c>
      <c r="R227" t="s">
        <v>33</v>
      </c>
      <c r="S227" t="s">
        <v>33</v>
      </c>
      <c r="T227" t="s">
        <v>33</v>
      </c>
      <c r="U227" t="s">
        <v>41</v>
      </c>
    </row>
    <row r="228" spans="1:21" ht="18.75" x14ac:dyDescent="0.3">
      <c r="A228" t="s">
        <v>2520</v>
      </c>
      <c r="B228" t="s">
        <v>2521</v>
      </c>
      <c r="C228" t="s">
        <v>2522</v>
      </c>
      <c r="D228" t="s">
        <v>2521</v>
      </c>
      <c r="E228" t="s">
        <v>2525</v>
      </c>
      <c r="F228" t="s">
        <v>34</v>
      </c>
      <c r="G228" s="3" t="s">
        <v>3773</v>
      </c>
      <c r="H228" t="s">
        <v>2526</v>
      </c>
      <c r="I228" t="s">
        <v>33</v>
      </c>
      <c r="J228" t="s">
        <v>33</v>
      </c>
      <c r="K228" t="s">
        <v>33</v>
      </c>
      <c r="L228" t="s">
        <v>33</v>
      </c>
      <c r="M228" t="s">
        <v>33</v>
      </c>
      <c r="N228" t="s">
        <v>33</v>
      </c>
      <c r="O228" t="s">
        <v>33</v>
      </c>
      <c r="P228" t="s">
        <v>33</v>
      </c>
      <c r="Q228" t="s">
        <v>33</v>
      </c>
      <c r="R228" t="s">
        <v>33</v>
      </c>
      <c r="S228" t="s">
        <v>33</v>
      </c>
      <c r="T228">
        <v>0</v>
      </c>
      <c r="U228" t="s">
        <v>41</v>
      </c>
    </row>
    <row r="229" spans="1:21" x14ac:dyDescent="0.25">
      <c r="A229" t="s">
        <v>2532</v>
      </c>
      <c r="B229" t="s">
        <v>2533</v>
      </c>
      <c r="C229" t="s">
        <v>2534</v>
      </c>
      <c r="D229" t="s">
        <v>33</v>
      </c>
      <c r="E229" t="s">
        <v>33</v>
      </c>
      <c r="F229" t="s">
        <v>3774</v>
      </c>
      <c r="G229" t="s">
        <v>33</v>
      </c>
      <c r="H229" t="s">
        <v>33</v>
      </c>
      <c r="I229" t="s">
        <v>170</v>
      </c>
      <c r="J229" t="s">
        <v>104</v>
      </c>
      <c r="K229" t="s">
        <v>3775</v>
      </c>
      <c r="L229" t="s">
        <v>348</v>
      </c>
      <c r="M229" t="s">
        <v>79</v>
      </c>
      <c r="N229" t="s">
        <v>79</v>
      </c>
      <c r="O229" t="s">
        <v>79</v>
      </c>
      <c r="P229" t="s">
        <v>79</v>
      </c>
      <c r="Q229" t="s">
        <v>3776</v>
      </c>
      <c r="R229" t="s">
        <v>172</v>
      </c>
      <c r="S229" t="s">
        <v>79</v>
      </c>
      <c r="T229" t="s">
        <v>33</v>
      </c>
      <c r="U229" t="s">
        <v>41</v>
      </c>
    </row>
    <row r="230" spans="1:21" x14ac:dyDescent="0.25">
      <c r="A230" t="s">
        <v>2536</v>
      </c>
      <c r="B230" t="s">
        <v>2537</v>
      </c>
      <c r="C230" t="s">
        <v>2538</v>
      </c>
      <c r="D230" t="s">
        <v>2537</v>
      </c>
      <c r="E230" t="s">
        <v>2541</v>
      </c>
      <c r="F230" t="s">
        <v>2542</v>
      </c>
      <c r="G230" t="s">
        <v>2543</v>
      </c>
      <c r="H230" t="s">
        <v>33</v>
      </c>
      <c r="I230" t="s">
        <v>170</v>
      </c>
      <c r="J230" t="s">
        <v>33</v>
      </c>
      <c r="K230" t="s">
        <v>204</v>
      </c>
      <c r="L230" t="s">
        <v>33</v>
      </c>
      <c r="M230" t="s">
        <v>79</v>
      </c>
      <c r="N230" t="s">
        <v>81</v>
      </c>
      <c r="O230" t="s">
        <v>79</v>
      </c>
      <c r="P230" t="s">
        <v>79</v>
      </c>
      <c r="Q230" t="s">
        <v>2544</v>
      </c>
      <c r="R230" t="s">
        <v>2545</v>
      </c>
      <c r="S230" t="s">
        <v>79</v>
      </c>
      <c r="T230">
        <v>1</v>
      </c>
      <c r="U230" t="s">
        <v>41</v>
      </c>
    </row>
    <row r="231" spans="1:21" x14ac:dyDescent="0.25">
      <c r="A231" t="s">
        <v>2558</v>
      </c>
      <c r="B231" t="s">
        <v>2559</v>
      </c>
      <c r="C231" t="s">
        <v>2560</v>
      </c>
      <c r="D231" t="s">
        <v>33</v>
      </c>
      <c r="E231" t="s">
        <v>33</v>
      </c>
      <c r="F231" t="s">
        <v>3777</v>
      </c>
      <c r="G231" t="s">
        <v>3778</v>
      </c>
      <c r="H231" t="s">
        <v>33</v>
      </c>
      <c r="I231" t="s">
        <v>170</v>
      </c>
      <c r="J231" t="s">
        <v>104</v>
      </c>
      <c r="K231" t="s">
        <v>225</v>
      </c>
      <c r="L231" t="s">
        <v>106</v>
      </c>
      <c r="M231" t="s">
        <v>79</v>
      </c>
      <c r="N231" t="s">
        <v>79</v>
      </c>
      <c r="O231" t="s">
        <v>79</v>
      </c>
      <c r="P231" t="s">
        <v>3754</v>
      </c>
      <c r="Q231" t="s">
        <v>79</v>
      </c>
      <c r="R231" t="s">
        <v>3779</v>
      </c>
      <c r="S231" t="s">
        <v>79</v>
      </c>
      <c r="T231" t="s">
        <v>33</v>
      </c>
      <c r="U231" t="s">
        <v>41</v>
      </c>
    </row>
    <row r="232" spans="1:21" x14ac:dyDescent="0.25">
      <c r="A232" t="s">
        <v>2562</v>
      </c>
      <c r="B232" t="s">
        <v>2563</v>
      </c>
      <c r="C232" t="s">
        <v>2564</v>
      </c>
      <c r="D232" t="s">
        <v>2563</v>
      </c>
      <c r="E232" t="s">
        <v>2567</v>
      </c>
      <c r="F232" t="s">
        <v>34</v>
      </c>
      <c r="G232" t="s">
        <v>33</v>
      </c>
      <c r="H232" t="s">
        <v>33</v>
      </c>
      <c r="I232" t="s">
        <v>33</v>
      </c>
      <c r="J232" t="s">
        <v>33</v>
      </c>
      <c r="K232" t="s">
        <v>33</v>
      </c>
      <c r="L232" t="s">
        <v>33</v>
      </c>
      <c r="M232" t="s">
        <v>33</v>
      </c>
      <c r="N232" t="s">
        <v>33</v>
      </c>
      <c r="O232" t="s">
        <v>33</v>
      </c>
      <c r="P232" t="s">
        <v>33</v>
      </c>
      <c r="Q232" t="s">
        <v>33</v>
      </c>
      <c r="R232" t="s">
        <v>33</v>
      </c>
      <c r="S232" t="s">
        <v>33</v>
      </c>
      <c r="T232">
        <v>0</v>
      </c>
      <c r="U232" t="s">
        <v>41</v>
      </c>
    </row>
    <row r="233" spans="1:21" x14ac:dyDescent="0.25">
      <c r="A233" t="s">
        <v>2605</v>
      </c>
      <c r="B233" t="s">
        <v>2606</v>
      </c>
      <c r="C233" t="s">
        <v>2607</v>
      </c>
      <c r="D233" t="s">
        <v>33</v>
      </c>
      <c r="E233" t="s">
        <v>33</v>
      </c>
      <c r="F233" t="s">
        <v>3780</v>
      </c>
      <c r="G233" t="s">
        <v>33</v>
      </c>
      <c r="H233" t="s">
        <v>33</v>
      </c>
      <c r="I233" t="s">
        <v>3781</v>
      </c>
      <c r="J233" t="s">
        <v>3781</v>
      </c>
      <c r="K233" t="s">
        <v>3741</v>
      </c>
      <c r="L233" t="s">
        <v>3782</v>
      </c>
      <c r="M233" t="s">
        <v>79</v>
      </c>
      <c r="N233" t="s">
        <v>79</v>
      </c>
      <c r="O233" t="s">
        <v>79</v>
      </c>
      <c r="P233" t="s">
        <v>79</v>
      </c>
      <c r="Q233" t="s">
        <v>79</v>
      </c>
      <c r="R233" t="s">
        <v>80</v>
      </c>
      <c r="S233" t="s">
        <v>81</v>
      </c>
      <c r="T233" t="s">
        <v>33</v>
      </c>
      <c r="U233" t="s">
        <v>41</v>
      </c>
    </row>
    <row r="234" spans="1:21" x14ac:dyDescent="0.25">
      <c r="A234" t="s">
        <v>2634</v>
      </c>
      <c r="B234" t="s">
        <v>2635</v>
      </c>
      <c r="C234" t="s">
        <v>2636</v>
      </c>
      <c r="D234" t="s">
        <v>33</v>
      </c>
      <c r="E234" t="s">
        <v>33</v>
      </c>
      <c r="F234" t="s">
        <v>34</v>
      </c>
      <c r="G234" t="s">
        <v>33</v>
      </c>
      <c r="H234" t="s">
        <v>33</v>
      </c>
      <c r="I234" t="s">
        <v>33</v>
      </c>
      <c r="J234" t="s">
        <v>33</v>
      </c>
      <c r="K234" t="s">
        <v>33</v>
      </c>
      <c r="L234" t="s">
        <v>33</v>
      </c>
      <c r="M234" t="s">
        <v>33</v>
      </c>
      <c r="N234" t="s">
        <v>33</v>
      </c>
      <c r="O234" t="s">
        <v>33</v>
      </c>
      <c r="P234" t="s">
        <v>33</v>
      </c>
      <c r="Q234" t="s">
        <v>33</v>
      </c>
      <c r="R234" t="s">
        <v>33</v>
      </c>
      <c r="S234" t="s">
        <v>33</v>
      </c>
      <c r="T234" t="s">
        <v>33</v>
      </c>
      <c r="U234" t="s">
        <v>41</v>
      </c>
    </row>
    <row r="235" spans="1:21" x14ac:dyDescent="0.25">
      <c r="A235" t="s">
        <v>2692</v>
      </c>
      <c r="B235" t="s">
        <v>2693</v>
      </c>
      <c r="C235" t="s">
        <v>2694</v>
      </c>
      <c r="D235" t="s">
        <v>2693</v>
      </c>
      <c r="E235" t="s">
        <v>2697</v>
      </c>
      <c r="F235" t="s">
        <v>2698</v>
      </c>
      <c r="G235" t="s">
        <v>2699</v>
      </c>
      <c r="H235" t="s">
        <v>2700</v>
      </c>
      <c r="I235" t="s">
        <v>170</v>
      </c>
      <c r="J235" t="s">
        <v>489</v>
      </c>
      <c r="K235" t="s">
        <v>438</v>
      </c>
      <c r="L235" t="s">
        <v>2701</v>
      </c>
      <c r="M235" t="s">
        <v>79</v>
      </c>
      <c r="N235" t="s">
        <v>79</v>
      </c>
      <c r="O235" t="s">
        <v>79</v>
      </c>
      <c r="P235" t="s">
        <v>79</v>
      </c>
      <c r="Q235" t="s">
        <v>2702</v>
      </c>
      <c r="R235" t="s">
        <v>191</v>
      </c>
      <c r="S235" t="s">
        <v>79</v>
      </c>
      <c r="T235">
        <v>1</v>
      </c>
      <c r="U235" t="s">
        <v>41</v>
      </c>
    </row>
    <row r="236" spans="1:21" x14ac:dyDescent="0.25">
      <c r="A236" t="s">
        <v>2709</v>
      </c>
      <c r="B236" t="s">
        <v>2710</v>
      </c>
      <c r="C236" t="s">
        <v>2711</v>
      </c>
      <c r="D236" t="s">
        <v>2710</v>
      </c>
      <c r="E236" t="s">
        <v>2714</v>
      </c>
      <c r="F236" t="s">
        <v>34</v>
      </c>
      <c r="G236" t="s">
        <v>33</v>
      </c>
      <c r="H236" t="s">
        <v>33</v>
      </c>
      <c r="I236" t="s">
        <v>33</v>
      </c>
      <c r="J236" t="s">
        <v>33</v>
      </c>
      <c r="K236" t="s">
        <v>33</v>
      </c>
      <c r="L236" t="s">
        <v>33</v>
      </c>
      <c r="M236" t="s">
        <v>33</v>
      </c>
      <c r="N236" t="s">
        <v>33</v>
      </c>
      <c r="O236" t="s">
        <v>33</v>
      </c>
      <c r="P236" t="s">
        <v>33</v>
      </c>
      <c r="Q236" t="s">
        <v>33</v>
      </c>
      <c r="R236" t="s">
        <v>33</v>
      </c>
      <c r="S236" t="s">
        <v>33</v>
      </c>
      <c r="T236">
        <v>0</v>
      </c>
      <c r="U236" t="s">
        <v>41</v>
      </c>
    </row>
    <row r="237" spans="1:21" x14ac:dyDescent="0.25">
      <c r="A237" t="s">
        <v>2715</v>
      </c>
      <c r="B237" t="s">
        <v>2716</v>
      </c>
      <c r="C237" t="s">
        <v>2717</v>
      </c>
      <c r="D237" t="s">
        <v>2716</v>
      </c>
      <c r="E237" t="s">
        <v>2720</v>
      </c>
      <c r="F237" t="s">
        <v>2721</v>
      </c>
      <c r="G237" t="s">
        <v>33</v>
      </c>
      <c r="H237" t="s">
        <v>33</v>
      </c>
      <c r="I237" t="s">
        <v>79</v>
      </c>
      <c r="J237" t="s">
        <v>79</v>
      </c>
      <c r="K237" t="s">
        <v>79</v>
      </c>
      <c r="L237" t="s">
        <v>79</v>
      </c>
      <c r="M237" t="s">
        <v>79</v>
      </c>
      <c r="N237" t="s">
        <v>79</v>
      </c>
      <c r="O237" t="s">
        <v>79</v>
      </c>
      <c r="P237" t="s">
        <v>79</v>
      </c>
      <c r="Q237" t="s">
        <v>79</v>
      </c>
      <c r="R237" t="s">
        <v>1915</v>
      </c>
      <c r="S237" t="s">
        <v>81</v>
      </c>
      <c r="T237">
        <v>1</v>
      </c>
      <c r="U237" t="s">
        <v>41</v>
      </c>
    </row>
    <row r="238" spans="1:21" x14ac:dyDescent="0.25">
      <c r="A238" t="s">
        <v>2734</v>
      </c>
      <c r="B238" t="s">
        <v>2735</v>
      </c>
      <c r="C238" t="s">
        <v>2736</v>
      </c>
      <c r="D238" t="s">
        <v>2735</v>
      </c>
      <c r="E238" t="s">
        <v>2739</v>
      </c>
      <c r="F238" t="s">
        <v>2740</v>
      </c>
      <c r="G238" t="s">
        <v>33</v>
      </c>
      <c r="H238" t="s">
        <v>33</v>
      </c>
      <c r="I238" t="s">
        <v>170</v>
      </c>
      <c r="J238" t="s">
        <v>33</v>
      </c>
      <c r="K238" t="s">
        <v>309</v>
      </c>
      <c r="L238" t="s">
        <v>106</v>
      </c>
      <c r="M238" t="s">
        <v>79</v>
      </c>
      <c r="N238" t="s">
        <v>79</v>
      </c>
      <c r="O238" t="s">
        <v>79</v>
      </c>
      <c r="P238" t="s">
        <v>79</v>
      </c>
      <c r="Q238" t="s">
        <v>2741</v>
      </c>
      <c r="R238" t="s">
        <v>2742</v>
      </c>
      <c r="S238" t="s">
        <v>79</v>
      </c>
      <c r="T238">
        <v>1</v>
      </c>
      <c r="U238" t="s">
        <v>41</v>
      </c>
    </row>
    <row r="239" spans="1:21" x14ac:dyDescent="0.25">
      <c r="A239" t="s">
        <v>2769</v>
      </c>
      <c r="B239" t="s">
        <v>2770</v>
      </c>
      <c r="C239" t="s">
        <v>2771</v>
      </c>
      <c r="D239" t="s">
        <v>2770</v>
      </c>
      <c r="E239" t="s">
        <v>2774</v>
      </c>
      <c r="F239" t="s">
        <v>34</v>
      </c>
      <c r="G239" t="s">
        <v>33</v>
      </c>
      <c r="H239" t="s">
        <v>33</v>
      </c>
      <c r="I239" t="s">
        <v>33</v>
      </c>
      <c r="J239" t="s">
        <v>33</v>
      </c>
      <c r="K239" t="s">
        <v>33</v>
      </c>
      <c r="L239" t="s">
        <v>33</v>
      </c>
      <c r="M239" t="s">
        <v>33</v>
      </c>
      <c r="N239" t="s">
        <v>33</v>
      </c>
      <c r="O239" t="s">
        <v>33</v>
      </c>
      <c r="P239" t="s">
        <v>33</v>
      </c>
      <c r="Q239" t="s">
        <v>33</v>
      </c>
      <c r="R239" t="s">
        <v>33</v>
      </c>
      <c r="S239" t="s">
        <v>33</v>
      </c>
      <c r="T239">
        <v>0</v>
      </c>
      <c r="U239" t="s">
        <v>41</v>
      </c>
    </row>
    <row r="240" spans="1:21" x14ac:dyDescent="0.25">
      <c r="A240" t="s">
        <v>2775</v>
      </c>
      <c r="B240" t="s">
        <v>2776</v>
      </c>
      <c r="C240" t="s">
        <v>2777</v>
      </c>
      <c r="D240" t="s">
        <v>2776</v>
      </c>
      <c r="E240" t="s">
        <v>2780</v>
      </c>
      <c r="F240" t="s">
        <v>2781</v>
      </c>
      <c r="G240" t="s">
        <v>2782</v>
      </c>
      <c r="H240" t="s">
        <v>2783</v>
      </c>
      <c r="I240" t="s">
        <v>79</v>
      </c>
      <c r="J240" t="s">
        <v>79</v>
      </c>
      <c r="K240" t="s">
        <v>79</v>
      </c>
      <c r="L240" t="s">
        <v>79</v>
      </c>
      <c r="M240" t="s">
        <v>79</v>
      </c>
      <c r="N240" t="s">
        <v>79</v>
      </c>
      <c r="O240" t="s">
        <v>79</v>
      </c>
      <c r="P240" t="s">
        <v>79</v>
      </c>
      <c r="Q240" t="s">
        <v>79</v>
      </c>
      <c r="R240" t="s">
        <v>33</v>
      </c>
      <c r="S240" t="s">
        <v>81</v>
      </c>
      <c r="T240">
        <v>1</v>
      </c>
      <c r="U240" t="s">
        <v>41</v>
      </c>
    </row>
    <row r="241" spans="1:21" x14ac:dyDescent="0.25">
      <c r="A241" t="s">
        <v>2798</v>
      </c>
      <c r="B241" t="s">
        <v>2799</v>
      </c>
      <c r="C241" t="s">
        <v>2800</v>
      </c>
      <c r="D241" t="s">
        <v>2799</v>
      </c>
      <c r="E241" t="s">
        <v>2803</v>
      </c>
      <c r="F241" t="s">
        <v>2804</v>
      </c>
      <c r="G241" t="s">
        <v>33</v>
      </c>
      <c r="H241" t="s">
        <v>33</v>
      </c>
      <c r="I241" t="s">
        <v>2805</v>
      </c>
      <c r="J241" t="s">
        <v>33</v>
      </c>
      <c r="K241" t="s">
        <v>79</v>
      </c>
      <c r="L241" t="s">
        <v>79</v>
      </c>
      <c r="M241" t="s">
        <v>79</v>
      </c>
      <c r="N241" t="s">
        <v>79</v>
      </c>
      <c r="O241" t="s">
        <v>79</v>
      </c>
      <c r="P241" t="s">
        <v>79</v>
      </c>
      <c r="Q241" t="s">
        <v>79</v>
      </c>
      <c r="R241" t="s">
        <v>80</v>
      </c>
      <c r="S241" t="s">
        <v>81</v>
      </c>
      <c r="T241">
        <v>1</v>
      </c>
      <c r="U241" t="s">
        <v>41</v>
      </c>
    </row>
    <row r="242" spans="1:21" x14ac:dyDescent="0.25">
      <c r="A242" t="s">
        <v>2840</v>
      </c>
      <c r="B242" t="s">
        <v>2841</v>
      </c>
      <c r="C242" t="s">
        <v>2842</v>
      </c>
      <c r="D242" t="s">
        <v>2841</v>
      </c>
      <c r="E242" t="s">
        <v>2845</v>
      </c>
      <c r="F242" t="s">
        <v>2846</v>
      </c>
      <c r="G242" t="s">
        <v>33</v>
      </c>
      <c r="H242" t="s">
        <v>33</v>
      </c>
      <c r="I242" t="s">
        <v>79</v>
      </c>
      <c r="J242" t="s">
        <v>79</v>
      </c>
      <c r="K242" t="s">
        <v>79</v>
      </c>
      <c r="L242" t="s">
        <v>79</v>
      </c>
      <c r="M242" t="s">
        <v>79</v>
      </c>
      <c r="N242" t="s">
        <v>79</v>
      </c>
      <c r="O242" t="s">
        <v>79</v>
      </c>
      <c r="P242" t="s">
        <v>79</v>
      </c>
      <c r="Q242" t="s">
        <v>79</v>
      </c>
      <c r="R242" t="s">
        <v>33</v>
      </c>
      <c r="S242" t="s">
        <v>81</v>
      </c>
      <c r="T242">
        <v>1</v>
      </c>
      <c r="U242" t="s">
        <v>41</v>
      </c>
    </row>
    <row r="243" spans="1:21" x14ac:dyDescent="0.25">
      <c r="A243" t="s">
        <v>2863</v>
      </c>
      <c r="B243" t="s">
        <v>2864</v>
      </c>
      <c r="C243" t="s">
        <v>2865</v>
      </c>
      <c r="D243" t="s">
        <v>33</v>
      </c>
      <c r="E243" t="s">
        <v>33</v>
      </c>
      <c r="F243" t="s">
        <v>34</v>
      </c>
      <c r="G243" t="s">
        <v>33</v>
      </c>
      <c r="H243" t="s">
        <v>33</v>
      </c>
      <c r="I243" t="s">
        <v>33</v>
      </c>
      <c r="J243" t="s">
        <v>33</v>
      </c>
      <c r="K243" t="s">
        <v>33</v>
      </c>
      <c r="L243" t="s">
        <v>33</v>
      </c>
      <c r="M243" t="s">
        <v>33</v>
      </c>
      <c r="N243" t="s">
        <v>33</v>
      </c>
      <c r="O243" t="s">
        <v>33</v>
      </c>
      <c r="P243" t="s">
        <v>33</v>
      </c>
      <c r="Q243" t="s">
        <v>33</v>
      </c>
      <c r="R243" t="s">
        <v>33</v>
      </c>
      <c r="S243" t="s">
        <v>33</v>
      </c>
      <c r="T243" t="s">
        <v>33</v>
      </c>
      <c r="U243" t="s">
        <v>41</v>
      </c>
    </row>
    <row r="244" spans="1:21" x14ac:dyDescent="0.25">
      <c r="A244" t="s">
        <v>2867</v>
      </c>
      <c r="B244" t="s">
        <v>2868</v>
      </c>
      <c r="C244" t="s">
        <v>2869</v>
      </c>
      <c r="D244" t="s">
        <v>2868</v>
      </c>
      <c r="E244" t="s">
        <v>2872</v>
      </c>
      <c r="F244" t="s">
        <v>34</v>
      </c>
      <c r="G244" t="s">
        <v>33</v>
      </c>
      <c r="H244" t="s">
        <v>33</v>
      </c>
      <c r="I244" t="s">
        <v>33</v>
      </c>
      <c r="J244" t="s">
        <v>33</v>
      </c>
      <c r="K244" t="s">
        <v>33</v>
      </c>
      <c r="L244" t="s">
        <v>33</v>
      </c>
      <c r="M244" t="s">
        <v>33</v>
      </c>
      <c r="N244" t="s">
        <v>33</v>
      </c>
      <c r="O244" t="s">
        <v>33</v>
      </c>
      <c r="P244" t="s">
        <v>33</v>
      </c>
      <c r="Q244" t="s">
        <v>33</v>
      </c>
      <c r="R244" t="s">
        <v>33</v>
      </c>
      <c r="S244" t="s">
        <v>33</v>
      </c>
      <c r="T244">
        <v>0</v>
      </c>
      <c r="U244" t="s">
        <v>41</v>
      </c>
    </row>
    <row r="245" spans="1:21" x14ac:dyDescent="0.25">
      <c r="A245" t="s">
        <v>2873</v>
      </c>
      <c r="B245" t="s">
        <v>2874</v>
      </c>
      <c r="C245" t="s">
        <v>2875</v>
      </c>
      <c r="D245" t="s">
        <v>2874</v>
      </c>
      <c r="E245" t="s">
        <v>2878</v>
      </c>
      <c r="F245" t="s">
        <v>34</v>
      </c>
      <c r="G245" t="s">
        <v>33</v>
      </c>
      <c r="H245" t="s">
        <v>33</v>
      </c>
      <c r="I245" t="s">
        <v>33</v>
      </c>
      <c r="J245" t="s">
        <v>33</v>
      </c>
      <c r="K245" t="s">
        <v>33</v>
      </c>
      <c r="L245" t="s">
        <v>33</v>
      </c>
      <c r="M245" t="s">
        <v>33</v>
      </c>
      <c r="N245" t="s">
        <v>33</v>
      </c>
      <c r="O245" t="s">
        <v>33</v>
      </c>
      <c r="P245" t="s">
        <v>33</v>
      </c>
      <c r="Q245" t="s">
        <v>33</v>
      </c>
      <c r="R245" t="s">
        <v>33</v>
      </c>
      <c r="S245" t="s">
        <v>33</v>
      </c>
      <c r="T245">
        <v>0</v>
      </c>
      <c r="U245" t="s">
        <v>41</v>
      </c>
    </row>
    <row r="246" spans="1:21" x14ac:dyDescent="0.25">
      <c r="A246" t="s">
        <v>2885</v>
      </c>
      <c r="B246" t="s">
        <v>2886</v>
      </c>
      <c r="C246" t="s">
        <v>2887</v>
      </c>
      <c r="D246" t="s">
        <v>2886</v>
      </c>
      <c r="E246" t="s">
        <v>2890</v>
      </c>
      <c r="F246" t="s">
        <v>34</v>
      </c>
      <c r="G246" t="s">
        <v>33</v>
      </c>
      <c r="H246" t="s">
        <v>33</v>
      </c>
      <c r="I246" t="s">
        <v>33</v>
      </c>
      <c r="J246" t="s">
        <v>33</v>
      </c>
      <c r="K246" t="s">
        <v>33</v>
      </c>
      <c r="L246" t="s">
        <v>33</v>
      </c>
      <c r="M246" t="s">
        <v>33</v>
      </c>
      <c r="N246" t="s">
        <v>33</v>
      </c>
      <c r="O246" t="s">
        <v>33</v>
      </c>
      <c r="P246" t="s">
        <v>33</v>
      </c>
      <c r="Q246" t="s">
        <v>33</v>
      </c>
      <c r="R246" t="s">
        <v>33</v>
      </c>
      <c r="S246" t="s">
        <v>33</v>
      </c>
      <c r="T246">
        <v>0</v>
      </c>
      <c r="U246" t="s">
        <v>41</v>
      </c>
    </row>
    <row r="247" spans="1:21" x14ac:dyDescent="0.25">
      <c r="A247" t="s">
        <v>2891</v>
      </c>
      <c r="B247" t="s">
        <v>2892</v>
      </c>
      <c r="C247" t="s">
        <v>2893</v>
      </c>
      <c r="D247" t="s">
        <v>33</v>
      </c>
      <c r="E247" t="s">
        <v>33</v>
      </c>
      <c r="F247" t="s">
        <v>3783</v>
      </c>
      <c r="G247" t="s">
        <v>3784</v>
      </c>
      <c r="H247" t="s">
        <v>33</v>
      </c>
      <c r="I247" t="s">
        <v>3735</v>
      </c>
      <c r="J247" t="s">
        <v>3735</v>
      </c>
      <c r="K247" t="s">
        <v>3741</v>
      </c>
      <c r="L247" t="s">
        <v>375</v>
      </c>
      <c r="M247" t="s">
        <v>79</v>
      </c>
      <c r="N247" t="s">
        <v>81</v>
      </c>
      <c r="O247" t="s">
        <v>79</v>
      </c>
      <c r="P247" t="s">
        <v>3785</v>
      </c>
      <c r="Q247" t="s">
        <v>3786</v>
      </c>
      <c r="R247" t="s">
        <v>191</v>
      </c>
      <c r="S247" t="s">
        <v>79</v>
      </c>
      <c r="T247" t="s">
        <v>33</v>
      </c>
      <c r="U247" t="s">
        <v>41</v>
      </c>
    </row>
    <row r="248" spans="1:21" x14ac:dyDescent="0.25">
      <c r="A248" t="s">
        <v>2895</v>
      </c>
      <c r="B248" t="s">
        <v>2896</v>
      </c>
      <c r="C248" t="s">
        <v>2897</v>
      </c>
      <c r="D248" t="s">
        <v>2896</v>
      </c>
      <c r="E248" t="s">
        <v>2900</v>
      </c>
      <c r="F248" t="s">
        <v>34</v>
      </c>
      <c r="G248" t="s">
        <v>33</v>
      </c>
      <c r="H248" t="s">
        <v>33</v>
      </c>
      <c r="I248" t="s">
        <v>33</v>
      </c>
      <c r="J248" t="s">
        <v>33</v>
      </c>
      <c r="K248" t="s">
        <v>33</v>
      </c>
      <c r="L248" t="s">
        <v>33</v>
      </c>
      <c r="M248" t="s">
        <v>33</v>
      </c>
      <c r="N248" t="s">
        <v>33</v>
      </c>
      <c r="O248" t="s">
        <v>33</v>
      </c>
      <c r="P248" t="s">
        <v>33</v>
      </c>
      <c r="Q248" t="s">
        <v>33</v>
      </c>
      <c r="R248" t="s">
        <v>33</v>
      </c>
      <c r="S248" t="s">
        <v>33</v>
      </c>
      <c r="T248">
        <v>0</v>
      </c>
      <c r="U248" t="s">
        <v>41</v>
      </c>
    </row>
    <row r="249" spans="1:21" x14ac:dyDescent="0.25">
      <c r="A249" t="s">
        <v>2901</v>
      </c>
      <c r="B249" t="s">
        <v>2902</v>
      </c>
      <c r="C249" t="s">
        <v>2903</v>
      </c>
      <c r="D249" t="s">
        <v>33</v>
      </c>
      <c r="E249" t="s">
        <v>33</v>
      </c>
      <c r="F249" t="s">
        <v>3787</v>
      </c>
      <c r="G249" t="s">
        <v>3788</v>
      </c>
      <c r="H249" t="s">
        <v>33</v>
      </c>
      <c r="I249" t="s">
        <v>170</v>
      </c>
      <c r="J249" t="s">
        <v>3789</v>
      </c>
      <c r="K249" t="s">
        <v>225</v>
      </c>
      <c r="L249" t="s">
        <v>106</v>
      </c>
      <c r="M249" t="s">
        <v>79</v>
      </c>
      <c r="N249" t="s">
        <v>79</v>
      </c>
      <c r="O249" t="s">
        <v>79</v>
      </c>
      <c r="P249" t="s">
        <v>79</v>
      </c>
      <c r="Q249" t="s">
        <v>3790</v>
      </c>
      <c r="R249" t="s">
        <v>172</v>
      </c>
      <c r="S249" t="s">
        <v>79</v>
      </c>
      <c r="T249" t="s">
        <v>33</v>
      </c>
      <c r="U249" t="s">
        <v>41</v>
      </c>
    </row>
    <row r="250" spans="1:21" x14ac:dyDescent="0.25">
      <c r="A250" t="s">
        <v>2905</v>
      </c>
      <c r="B250" t="s">
        <v>2906</v>
      </c>
      <c r="C250" t="s">
        <v>2907</v>
      </c>
      <c r="D250" t="s">
        <v>2906</v>
      </c>
      <c r="E250" t="s">
        <v>2910</v>
      </c>
      <c r="F250" t="s">
        <v>2911</v>
      </c>
      <c r="G250" t="s">
        <v>33</v>
      </c>
      <c r="H250" t="s">
        <v>2912</v>
      </c>
      <c r="I250" t="s">
        <v>170</v>
      </c>
      <c r="J250" t="s">
        <v>104</v>
      </c>
      <c r="K250" t="s">
        <v>270</v>
      </c>
      <c r="L250" t="s">
        <v>106</v>
      </c>
      <c r="M250" t="s">
        <v>79</v>
      </c>
      <c r="N250" t="s">
        <v>81</v>
      </c>
      <c r="O250" t="s">
        <v>79</v>
      </c>
      <c r="P250" t="s">
        <v>79</v>
      </c>
      <c r="Q250" t="s">
        <v>2913</v>
      </c>
      <c r="R250" t="s">
        <v>2914</v>
      </c>
      <c r="S250" t="s">
        <v>79</v>
      </c>
      <c r="T250">
        <v>1</v>
      </c>
      <c r="U250" t="s">
        <v>41</v>
      </c>
    </row>
    <row r="251" spans="1:21" x14ac:dyDescent="0.25">
      <c r="A251" t="s">
        <v>2915</v>
      </c>
      <c r="B251" t="s">
        <v>2916</v>
      </c>
      <c r="C251" t="s">
        <v>2917</v>
      </c>
      <c r="D251" t="s">
        <v>2916</v>
      </c>
      <c r="E251" t="s">
        <v>2920</v>
      </c>
      <c r="F251" t="s">
        <v>34</v>
      </c>
      <c r="G251" t="s">
        <v>33</v>
      </c>
      <c r="H251" t="s">
        <v>33</v>
      </c>
      <c r="I251" t="s">
        <v>33</v>
      </c>
      <c r="J251" t="s">
        <v>33</v>
      </c>
      <c r="K251" t="s">
        <v>33</v>
      </c>
      <c r="L251" t="s">
        <v>33</v>
      </c>
      <c r="M251" t="s">
        <v>33</v>
      </c>
      <c r="N251" t="s">
        <v>33</v>
      </c>
      <c r="O251" t="s">
        <v>33</v>
      </c>
      <c r="P251" t="s">
        <v>33</v>
      </c>
      <c r="Q251" t="s">
        <v>33</v>
      </c>
      <c r="R251" t="s">
        <v>33</v>
      </c>
      <c r="S251" t="s">
        <v>33</v>
      </c>
      <c r="T251">
        <v>0</v>
      </c>
      <c r="U251" t="s">
        <v>41</v>
      </c>
    </row>
    <row r="252" spans="1:21" x14ac:dyDescent="0.25">
      <c r="A252" t="s">
        <v>2921</v>
      </c>
      <c r="B252" t="s">
        <v>2922</v>
      </c>
      <c r="C252" t="s">
        <v>2923</v>
      </c>
      <c r="D252" t="s">
        <v>2922</v>
      </c>
      <c r="E252" t="s">
        <v>2926</v>
      </c>
      <c r="F252" t="s">
        <v>2927</v>
      </c>
      <c r="G252" t="s">
        <v>33</v>
      </c>
      <c r="H252" t="s">
        <v>2928</v>
      </c>
      <c r="I252" t="s">
        <v>170</v>
      </c>
      <c r="J252" t="s">
        <v>33</v>
      </c>
      <c r="K252" t="s">
        <v>270</v>
      </c>
      <c r="L252" t="s">
        <v>106</v>
      </c>
      <c r="M252" t="s">
        <v>79</v>
      </c>
      <c r="N252" t="s">
        <v>81</v>
      </c>
      <c r="O252" t="s">
        <v>79</v>
      </c>
      <c r="P252" t="s">
        <v>2929</v>
      </c>
      <c r="Q252" t="s">
        <v>2930</v>
      </c>
      <c r="R252" t="s">
        <v>2931</v>
      </c>
      <c r="S252" t="s">
        <v>79</v>
      </c>
      <c r="T252">
        <v>1</v>
      </c>
      <c r="U252" t="s">
        <v>41</v>
      </c>
    </row>
    <row r="253" spans="1:21" x14ac:dyDescent="0.25">
      <c r="A253" t="s">
        <v>2944</v>
      </c>
      <c r="B253" t="s">
        <v>2945</v>
      </c>
      <c r="C253" t="s">
        <v>2946</v>
      </c>
      <c r="D253" t="s">
        <v>2945</v>
      </c>
      <c r="E253" t="s">
        <v>2949</v>
      </c>
      <c r="F253" t="s">
        <v>2950</v>
      </c>
      <c r="G253" t="s">
        <v>33</v>
      </c>
      <c r="H253" t="s">
        <v>33</v>
      </c>
      <c r="I253" t="s">
        <v>170</v>
      </c>
      <c r="J253" t="s">
        <v>104</v>
      </c>
      <c r="K253" t="s">
        <v>270</v>
      </c>
      <c r="L253" t="s">
        <v>106</v>
      </c>
      <c r="M253" t="s">
        <v>79</v>
      </c>
      <c r="N253" t="s">
        <v>81</v>
      </c>
      <c r="O253" t="s">
        <v>79</v>
      </c>
      <c r="P253" t="s">
        <v>2951</v>
      </c>
      <c r="Q253" t="s">
        <v>505</v>
      </c>
      <c r="R253" t="s">
        <v>172</v>
      </c>
      <c r="S253" t="s">
        <v>79</v>
      </c>
      <c r="T253">
        <v>1</v>
      </c>
      <c r="U253" t="s">
        <v>41</v>
      </c>
    </row>
    <row r="254" spans="1:21" x14ac:dyDescent="0.25">
      <c r="A254" t="s">
        <v>2952</v>
      </c>
      <c r="B254" t="s">
        <v>2953</v>
      </c>
      <c r="C254" t="s">
        <v>2954</v>
      </c>
      <c r="D254" t="s">
        <v>2953</v>
      </c>
      <c r="E254" t="s">
        <v>2957</v>
      </c>
      <c r="F254" t="s">
        <v>34</v>
      </c>
      <c r="G254" t="s">
        <v>33</v>
      </c>
      <c r="H254" t="s">
        <v>33</v>
      </c>
      <c r="I254" t="s">
        <v>33</v>
      </c>
      <c r="J254" t="s">
        <v>33</v>
      </c>
      <c r="K254" t="s">
        <v>33</v>
      </c>
      <c r="L254" t="s">
        <v>33</v>
      </c>
      <c r="M254" t="s">
        <v>33</v>
      </c>
      <c r="N254" t="s">
        <v>33</v>
      </c>
      <c r="O254" t="s">
        <v>33</v>
      </c>
      <c r="P254" t="s">
        <v>33</v>
      </c>
      <c r="Q254" t="s">
        <v>33</v>
      </c>
      <c r="R254" t="s">
        <v>33</v>
      </c>
      <c r="S254" t="s">
        <v>33</v>
      </c>
      <c r="T254">
        <v>0</v>
      </c>
      <c r="U254" t="s">
        <v>41</v>
      </c>
    </row>
    <row r="255" spans="1:21" x14ac:dyDescent="0.25">
      <c r="A255" t="s">
        <v>2996</v>
      </c>
      <c r="B255" t="s">
        <v>2997</v>
      </c>
      <c r="C255" t="s">
        <v>2998</v>
      </c>
      <c r="D255" t="s">
        <v>2997</v>
      </c>
      <c r="E255" t="s">
        <v>3001</v>
      </c>
      <c r="F255" t="s">
        <v>34</v>
      </c>
      <c r="G255" t="s">
        <v>33</v>
      </c>
      <c r="H255" t="s">
        <v>33</v>
      </c>
      <c r="I255" t="s">
        <v>33</v>
      </c>
      <c r="J255" t="s">
        <v>33</v>
      </c>
      <c r="K255" t="s">
        <v>33</v>
      </c>
      <c r="L255" t="s">
        <v>33</v>
      </c>
      <c r="M255" t="s">
        <v>33</v>
      </c>
      <c r="N255" t="s">
        <v>33</v>
      </c>
      <c r="O255" t="s">
        <v>33</v>
      </c>
      <c r="P255" t="s">
        <v>33</v>
      </c>
      <c r="Q255" t="s">
        <v>33</v>
      </c>
      <c r="R255" t="s">
        <v>33</v>
      </c>
      <c r="S255" t="s">
        <v>33</v>
      </c>
      <c r="T255">
        <v>0</v>
      </c>
      <c r="U255" t="s">
        <v>41</v>
      </c>
    </row>
    <row r="256" spans="1:21" x14ac:dyDescent="0.25">
      <c r="A256" t="s">
        <v>3008</v>
      </c>
      <c r="B256" t="s">
        <v>3009</v>
      </c>
      <c r="C256" t="s">
        <v>3010</v>
      </c>
      <c r="D256" t="s">
        <v>3009</v>
      </c>
      <c r="E256" t="s">
        <v>3013</v>
      </c>
      <c r="F256" t="s">
        <v>3014</v>
      </c>
      <c r="G256" t="s">
        <v>33</v>
      </c>
      <c r="H256" t="s">
        <v>33</v>
      </c>
      <c r="I256" t="s">
        <v>459</v>
      </c>
      <c r="J256" t="s">
        <v>33</v>
      </c>
      <c r="K256" t="s">
        <v>438</v>
      </c>
      <c r="L256" t="s">
        <v>375</v>
      </c>
      <c r="M256" t="s">
        <v>81</v>
      </c>
      <c r="N256" t="s">
        <v>79</v>
      </c>
      <c r="O256" t="s">
        <v>79</v>
      </c>
      <c r="P256" t="s">
        <v>79</v>
      </c>
      <c r="Q256" t="s">
        <v>1681</v>
      </c>
      <c r="R256" t="s">
        <v>3015</v>
      </c>
      <c r="S256" t="s">
        <v>79</v>
      </c>
      <c r="T256">
        <v>1</v>
      </c>
      <c r="U256" t="s">
        <v>41</v>
      </c>
    </row>
    <row r="257" spans="1:21" x14ac:dyDescent="0.25">
      <c r="A257" t="s">
        <v>3016</v>
      </c>
      <c r="B257" t="s">
        <v>3017</v>
      </c>
      <c r="C257" t="s">
        <v>3018</v>
      </c>
      <c r="D257" t="s">
        <v>3017</v>
      </c>
      <c r="E257" t="s">
        <v>3021</v>
      </c>
      <c r="F257" t="s">
        <v>3022</v>
      </c>
      <c r="G257" t="s">
        <v>33</v>
      </c>
      <c r="H257" t="s">
        <v>3023</v>
      </c>
      <c r="I257" t="s">
        <v>33</v>
      </c>
      <c r="J257" t="s">
        <v>33</v>
      </c>
      <c r="K257" t="s">
        <v>33</v>
      </c>
      <c r="L257" t="s">
        <v>33</v>
      </c>
      <c r="M257" t="s">
        <v>3024</v>
      </c>
      <c r="N257" t="s">
        <v>33</v>
      </c>
      <c r="O257" t="s">
        <v>33</v>
      </c>
      <c r="P257" t="s">
        <v>33</v>
      </c>
      <c r="Q257" t="s">
        <v>33</v>
      </c>
      <c r="R257" t="s">
        <v>3025</v>
      </c>
      <c r="S257" t="s">
        <v>81</v>
      </c>
      <c r="T257">
        <v>1</v>
      </c>
      <c r="U257" t="s">
        <v>41</v>
      </c>
    </row>
    <row r="258" spans="1:21" x14ac:dyDescent="0.25">
      <c r="A258" t="s">
        <v>3026</v>
      </c>
      <c r="B258" t="s">
        <v>3027</v>
      </c>
      <c r="C258" t="s">
        <v>3028</v>
      </c>
      <c r="D258" t="s">
        <v>3027</v>
      </c>
      <c r="E258" t="s">
        <v>3031</v>
      </c>
      <c r="F258" t="s">
        <v>34</v>
      </c>
      <c r="G258" t="s">
        <v>33</v>
      </c>
      <c r="H258" t="s">
        <v>33</v>
      </c>
      <c r="I258" t="s">
        <v>33</v>
      </c>
      <c r="J258" t="s">
        <v>33</v>
      </c>
      <c r="K258" t="s">
        <v>33</v>
      </c>
      <c r="L258" t="s">
        <v>33</v>
      </c>
      <c r="M258" t="s">
        <v>33</v>
      </c>
      <c r="N258" t="s">
        <v>33</v>
      </c>
      <c r="O258" t="s">
        <v>33</v>
      </c>
      <c r="P258" t="s">
        <v>33</v>
      </c>
      <c r="Q258" t="s">
        <v>33</v>
      </c>
      <c r="R258" t="s">
        <v>33</v>
      </c>
      <c r="S258" t="s">
        <v>33</v>
      </c>
      <c r="T258">
        <v>0</v>
      </c>
      <c r="U258" t="s">
        <v>41</v>
      </c>
    </row>
    <row r="259" spans="1:21" x14ac:dyDescent="0.25">
      <c r="A259" t="s">
        <v>3039</v>
      </c>
      <c r="B259" t="s">
        <v>3040</v>
      </c>
      <c r="C259" t="s">
        <v>3041</v>
      </c>
      <c r="D259" t="s">
        <v>3040</v>
      </c>
      <c r="E259" t="s">
        <v>3044</v>
      </c>
      <c r="F259" t="s">
        <v>3045</v>
      </c>
      <c r="G259" t="s">
        <v>33</v>
      </c>
      <c r="H259" t="s">
        <v>33</v>
      </c>
      <c r="I259" t="s">
        <v>170</v>
      </c>
      <c r="J259" t="s">
        <v>489</v>
      </c>
      <c r="K259" t="s">
        <v>270</v>
      </c>
      <c r="L259" t="s">
        <v>106</v>
      </c>
      <c r="M259" t="s">
        <v>79</v>
      </c>
      <c r="N259" t="s">
        <v>81</v>
      </c>
      <c r="O259" t="s">
        <v>79</v>
      </c>
      <c r="P259" t="s">
        <v>3046</v>
      </c>
      <c r="Q259" t="s">
        <v>3047</v>
      </c>
      <c r="R259" t="s">
        <v>1800</v>
      </c>
      <c r="S259" t="s">
        <v>79</v>
      </c>
      <c r="T259">
        <v>1</v>
      </c>
      <c r="U259" t="s">
        <v>41</v>
      </c>
    </row>
    <row r="260" spans="1:21" x14ac:dyDescent="0.25">
      <c r="A260" t="s">
        <v>3048</v>
      </c>
      <c r="B260" t="s">
        <v>3049</v>
      </c>
      <c r="C260" t="s">
        <v>3050</v>
      </c>
      <c r="D260" t="s">
        <v>3049</v>
      </c>
      <c r="E260" t="s">
        <v>3053</v>
      </c>
      <c r="F260" t="s">
        <v>34</v>
      </c>
      <c r="G260" t="s">
        <v>33</v>
      </c>
      <c r="H260" t="s">
        <v>33</v>
      </c>
      <c r="I260" t="s">
        <v>33</v>
      </c>
      <c r="J260" t="s">
        <v>33</v>
      </c>
      <c r="K260" t="s">
        <v>33</v>
      </c>
      <c r="L260" t="s">
        <v>33</v>
      </c>
      <c r="M260" t="s">
        <v>33</v>
      </c>
      <c r="N260" t="s">
        <v>33</v>
      </c>
      <c r="O260" t="s">
        <v>33</v>
      </c>
      <c r="P260" t="s">
        <v>33</v>
      </c>
      <c r="Q260" t="s">
        <v>33</v>
      </c>
      <c r="R260" t="s">
        <v>33</v>
      </c>
      <c r="S260" t="s">
        <v>33</v>
      </c>
      <c r="T260">
        <v>0</v>
      </c>
      <c r="U260" t="s">
        <v>41</v>
      </c>
    </row>
    <row r="261" spans="1:21" x14ac:dyDescent="0.25">
      <c r="A261" t="s">
        <v>3054</v>
      </c>
      <c r="B261" t="s">
        <v>3055</v>
      </c>
      <c r="C261" t="s">
        <v>3056</v>
      </c>
      <c r="D261" t="s">
        <v>3055</v>
      </c>
      <c r="E261" t="s">
        <v>3059</v>
      </c>
      <c r="F261" t="s">
        <v>34</v>
      </c>
      <c r="G261" t="s">
        <v>33</v>
      </c>
      <c r="H261" t="s">
        <v>33</v>
      </c>
      <c r="I261" t="s">
        <v>33</v>
      </c>
      <c r="J261" t="s">
        <v>33</v>
      </c>
      <c r="K261" t="s">
        <v>33</v>
      </c>
      <c r="L261" t="s">
        <v>33</v>
      </c>
      <c r="M261" t="s">
        <v>33</v>
      </c>
      <c r="N261" t="s">
        <v>33</v>
      </c>
      <c r="O261" t="s">
        <v>33</v>
      </c>
      <c r="P261" t="s">
        <v>33</v>
      </c>
      <c r="Q261" t="s">
        <v>33</v>
      </c>
      <c r="R261" t="s">
        <v>33</v>
      </c>
      <c r="S261" t="s">
        <v>33</v>
      </c>
      <c r="T261">
        <v>0</v>
      </c>
      <c r="U261" t="s">
        <v>41</v>
      </c>
    </row>
    <row r="262" spans="1:21" x14ac:dyDescent="0.25">
      <c r="A262" t="s">
        <v>3068</v>
      </c>
      <c r="B262" t="s">
        <v>3069</v>
      </c>
      <c r="C262" t="s">
        <v>3070</v>
      </c>
      <c r="D262" t="s">
        <v>3069</v>
      </c>
      <c r="E262" t="s">
        <v>3073</v>
      </c>
      <c r="F262" t="s">
        <v>34</v>
      </c>
      <c r="G262" t="s">
        <v>33</v>
      </c>
      <c r="H262" t="s">
        <v>33</v>
      </c>
      <c r="I262" t="s">
        <v>33</v>
      </c>
      <c r="J262" t="s">
        <v>33</v>
      </c>
      <c r="K262" t="s">
        <v>33</v>
      </c>
      <c r="L262" t="s">
        <v>33</v>
      </c>
      <c r="M262" t="s">
        <v>33</v>
      </c>
      <c r="N262" t="s">
        <v>33</v>
      </c>
      <c r="O262" t="s">
        <v>33</v>
      </c>
      <c r="P262" t="s">
        <v>33</v>
      </c>
      <c r="Q262" t="s">
        <v>33</v>
      </c>
      <c r="R262" t="s">
        <v>33</v>
      </c>
      <c r="S262" t="s">
        <v>33</v>
      </c>
      <c r="T262">
        <v>0</v>
      </c>
      <c r="U262" t="s">
        <v>41</v>
      </c>
    </row>
    <row r="263" spans="1:21" x14ac:dyDescent="0.25">
      <c r="A263" t="s">
        <v>3080</v>
      </c>
      <c r="B263" t="s">
        <v>3081</v>
      </c>
      <c r="C263" t="s">
        <v>3082</v>
      </c>
      <c r="D263" t="s">
        <v>33</v>
      </c>
      <c r="E263" t="s">
        <v>33</v>
      </c>
      <c r="F263" t="s">
        <v>3791</v>
      </c>
      <c r="G263" t="s">
        <v>3792</v>
      </c>
      <c r="H263" t="s">
        <v>33</v>
      </c>
      <c r="I263" t="s">
        <v>3748</v>
      </c>
      <c r="J263" t="s">
        <v>3748</v>
      </c>
      <c r="K263" t="s">
        <v>204</v>
      </c>
      <c r="L263" t="s">
        <v>3793</v>
      </c>
      <c r="M263" t="s">
        <v>81</v>
      </c>
      <c r="N263" t="s">
        <v>81</v>
      </c>
      <c r="O263" t="s">
        <v>81</v>
      </c>
      <c r="P263" t="s">
        <v>79</v>
      </c>
      <c r="Q263" t="s">
        <v>3794</v>
      </c>
      <c r="R263" t="s">
        <v>1007</v>
      </c>
      <c r="S263" t="s">
        <v>79</v>
      </c>
      <c r="T263" t="s">
        <v>33</v>
      </c>
      <c r="U263" t="s">
        <v>41</v>
      </c>
    </row>
    <row r="264" spans="1:21" x14ac:dyDescent="0.25">
      <c r="A264" t="s">
        <v>3090</v>
      </c>
      <c r="B264" t="s">
        <v>3091</v>
      </c>
      <c r="C264" t="s">
        <v>3092</v>
      </c>
      <c r="D264" t="s">
        <v>3091</v>
      </c>
      <c r="E264" t="s">
        <v>3095</v>
      </c>
      <c r="F264" t="s">
        <v>3096</v>
      </c>
      <c r="G264" t="s">
        <v>33</v>
      </c>
      <c r="H264" t="s">
        <v>33</v>
      </c>
      <c r="I264" t="s">
        <v>79</v>
      </c>
      <c r="J264" t="s">
        <v>79</v>
      </c>
      <c r="K264" t="s">
        <v>79</v>
      </c>
      <c r="L264" t="s">
        <v>79</v>
      </c>
      <c r="M264" t="s">
        <v>79</v>
      </c>
      <c r="N264" t="s">
        <v>79</v>
      </c>
      <c r="O264" t="s">
        <v>79</v>
      </c>
      <c r="P264" t="s">
        <v>79</v>
      </c>
      <c r="Q264" t="s">
        <v>79</v>
      </c>
      <c r="R264" t="s">
        <v>33</v>
      </c>
      <c r="S264" t="s">
        <v>81</v>
      </c>
      <c r="T264">
        <v>1</v>
      </c>
      <c r="U264" t="s">
        <v>41</v>
      </c>
    </row>
    <row r="265" spans="1:21" x14ac:dyDescent="0.25">
      <c r="A265" t="s">
        <v>3097</v>
      </c>
      <c r="B265" t="s">
        <v>3098</v>
      </c>
      <c r="C265" t="s">
        <v>3099</v>
      </c>
      <c r="D265" t="s">
        <v>3098</v>
      </c>
      <c r="E265" t="s">
        <v>3102</v>
      </c>
      <c r="F265" t="s">
        <v>34</v>
      </c>
      <c r="G265" t="s">
        <v>33</v>
      </c>
      <c r="H265" t="s">
        <v>33</v>
      </c>
      <c r="I265" t="s">
        <v>33</v>
      </c>
      <c r="J265" t="s">
        <v>33</v>
      </c>
      <c r="K265" t="s">
        <v>33</v>
      </c>
      <c r="L265" t="s">
        <v>33</v>
      </c>
      <c r="M265" t="s">
        <v>33</v>
      </c>
      <c r="N265" t="s">
        <v>33</v>
      </c>
      <c r="O265" t="s">
        <v>33</v>
      </c>
      <c r="P265" t="s">
        <v>33</v>
      </c>
      <c r="Q265" t="s">
        <v>33</v>
      </c>
      <c r="R265" t="s">
        <v>33</v>
      </c>
      <c r="S265" t="s">
        <v>33</v>
      </c>
      <c r="T265">
        <v>0</v>
      </c>
      <c r="U265" t="s">
        <v>41</v>
      </c>
    </row>
    <row r="266" spans="1:21" x14ac:dyDescent="0.25">
      <c r="A266" t="s">
        <v>3103</v>
      </c>
      <c r="B266" t="s">
        <v>3104</v>
      </c>
      <c r="C266" t="s">
        <v>3105</v>
      </c>
      <c r="D266" t="s">
        <v>3104</v>
      </c>
      <c r="E266" t="s">
        <v>3108</v>
      </c>
      <c r="F266" t="s">
        <v>34</v>
      </c>
      <c r="G266" t="s">
        <v>33</v>
      </c>
      <c r="H266" t="s">
        <v>33</v>
      </c>
      <c r="I266" t="s">
        <v>33</v>
      </c>
      <c r="J266" t="s">
        <v>33</v>
      </c>
      <c r="K266" t="s">
        <v>33</v>
      </c>
      <c r="L266" t="s">
        <v>33</v>
      </c>
      <c r="M266" t="s">
        <v>33</v>
      </c>
      <c r="N266" t="s">
        <v>33</v>
      </c>
      <c r="O266" t="s">
        <v>33</v>
      </c>
      <c r="P266" t="s">
        <v>33</v>
      </c>
      <c r="Q266" t="s">
        <v>33</v>
      </c>
      <c r="R266" t="s">
        <v>33</v>
      </c>
      <c r="S266" t="s">
        <v>33</v>
      </c>
      <c r="T266">
        <v>0</v>
      </c>
      <c r="U266" t="s">
        <v>41</v>
      </c>
    </row>
    <row r="267" spans="1:21" x14ac:dyDescent="0.25">
      <c r="A267" t="s">
        <v>3109</v>
      </c>
      <c r="B267" t="s">
        <v>3110</v>
      </c>
      <c r="C267" t="s">
        <v>3111</v>
      </c>
      <c r="D267" t="s">
        <v>3110</v>
      </c>
      <c r="E267" t="s">
        <v>3114</v>
      </c>
      <c r="F267" t="s">
        <v>34</v>
      </c>
      <c r="G267" t="s">
        <v>33</v>
      </c>
      <c r="H267" t="s">
        <v>33</v>
      </c>
      <c r="I267" t="s">
        <v>33</v>
      </c>
      <c r="J267" t="s">
        <v>33</v>
      </c>
      <c r="K267" t="s">
        <v>33</v>
      </c>
      <c r="L267" t="s">
        <v>33</v>
      </c>
      <c r="M267" t="s">
        <v>33</v>
      </c>
      <c r="N267" t="s">
        <v>33</v>
      </c>
      <c r="O267" t="s">
        <v>33</v>
      </c>
      <c r="P267" t="s">
        <v>33</v>
      </c>
      <c r="Q267" t="s">
        <v>33</v>
      </c>
      <c r="R267" t="s">
        <v>33</v>
      </c>
      <c r="S267" t="s">
        <v>33</v>
      </c>
      <c r="T267">
        <v>0</v>
      </c>
      <c r="U267" t="s">
        <v>41</v>
      </c>
    </row>
    <row r="268" spans="1:21" x14ac:dyDescent="0.25">
      <c r="A268" t="s">
        <v>3121</v>
      </c>
      <c r="B268" t="s">
        <v>3122</v>
      </c>
      <c r="C268" t="s">
        <v>3123</v>
      </c>
      <c r="D268" t="s">
        <v>3122</v>
      </c>
      <c r="E268" t="s">
        <v>3126</v>
      </c>
      <c r="F268" t="s">
        <v>34</v>
      </c>
      <c r="G268" t="s">
        <v>33</v>
      </c>
      <c r="H268" t="s">
        <v>33</v>
      </c>
      <c r="I268" t="s">
        <v>33</v>
      </c>
      <c r="J268" t="s">
        <v>33</v>
      </c>
      <c r="K268" t="s">
        <v>33</v>
      </c>
      <c r="L268" t="s">
        <v>33</v>
      </c>
      <c r="M268" t="s">
        <v>33</v>
      </c>
      <c r="N268" t="s">
        <v>33</v>
      </c>
      <c r="O268" t="s">
        <v>33</v>
      </c>
      <c r="P268" t="s">
        <v>33</v>
      </c>
      <c r="Q268" t="s">
        <v>33</v>
      </c>
      <c r="R268" t="s">
        <v>33</v>
      </c>
      <c r="S268" t="s">
        <v>33</v>
      </c>
      <c r="T268">
        <v>0</v>
      </c>
      <c r="U268" t="s">
        <v>41</v>
      </c>
    </row>
    <row r="269" spans="1:21" x14ac:dyDescent="0.25">
      <c r="A269" t="s">
        <v>3127</v>
      </c>
      <c r="B269" t="s">
        <v>3128</v>
      </c>
      <c r="C269" t="s">
        <v>3129</v>
      </c>
      <c r="D269" t="s">
        <v>33</v>
      </c>
      <c r="E269" t="s">
        <v>33</v>
      </c>
      <c r="F269" t="s">
        <v>3795</v>
      </c>
      <c r="G269" t="s">
        <v>33</v>
      </c>
      <c r="H269" t="s">
        <v>33</v>
      </c>
      <c r="I269" t="s">
        <v>3781</v>
      </c>
      <c r="J269" t="s">
        <v>3781</v>
      </c>
      <c r="K269" t="s">
        <v>3741</v>
      </c>
      <c r="L269" t="s">
        <v>3796</v>
      </c>
      <c r="M269" t="s">
        <v>79</v>
      </c>
      <c r="N269" t="s">
        <v>79</v>
      </c>
      <c r="O269" t="s">
        <v>79</v>
      </c>
      <c r="P269" t="s">
        <v>79</v>
      </c>
      <c r="Q269" t="s">
        <v>79</v>
      </c>
      <c r="R269" t="s">
        <v>80</v>
      </c>
      <c r="S269" t="s">
        <v>81</v>
      </c>
      <c r="T269" t="s">
        <v>33</v>
      </c>
      <c r="U269" t="s">
        <v>41</v>
      </c>
    </row>
    <row r="270" spans="1:21" x14ac:dyDescent="0.25">
      <c r="A270" t="s">
        <v>3131</v>
      </c>
      <c r="B270" t="s">
        <v>3132</v>
      </c>
      <c r="C270" t="s">
        <v>3133</v>
      </c>
      <c r="D270" t="s">
        <v>33</v>
      </c>
      <c r="E270" t="s">
        <v>33</v>
      </c>
      <c r="F270" t="s">
        <v>3797</v>
      </c>
      <c r="G270" t="s">
        <v>3798</v>
      </c>
      <c r="H270" t="s">
        <v>33</v>
      </c>
      <c r="I270" t="s">
        <v>170</v>
      </c>
      <c r="J270" t="s">
        <v>3799</v>
      </c>
      <c r="K270" t="s">
        <v>225</v>
      </c>
      <c r="L270" t="s">
        <v>106</v>
      </c>
      <c r="M270" t="s">
        <v>3800</v>
      </c>
      <c r="N270" t="s">
        <v>79</v>
      </c>
      <c r="O270" t="s">
        <v>79</v>
      </c>
      <c r="P270" t="s">
        <v>79</v>
      </c>
      <c r="Q270" t="s">
        <v>3801</v>
      </c>
      <c r="R270" t="s">
        <v>172</v>
      </c>
      <c r="S270" t="s">
        <v>33</v>
      </c>
      <c r="T270" t="s">
        <v>33</v>
      </c>
      <c r="U270" t="s">
        <v>41</v>
      </c>
    </row>
    <row r="271" spans="1:21" x14ac:dyDescent="0.25">
      <c r="A271" t="s">
        <v>3135</v>
      </c>
      <c r="B271" t="s">
        <v>3136</v>
      </c>
      <c r="C271" t="s">
        <v>3137</v>
      </c>
      <c r="D271" t="s">
        <v>3136</v>
      </c>
      <c r="E271" t="s">
        <v>3140</v>
      </c>
      <c r="F271" t="s">
        <v>3141</v>
      </c>
      <c r="G271" t="s">
        <v>33</v>
      </c>
      <c r="H271" t="s">
        <v>33</v>
      </c>
      <c r="I271" t="s">
        <v>170</v>
      </c>
      <c r="J271" t="s">
        <v>1399</v>
      </c>
      <c r="K271" t="s">
        <v>309</v>
      </c>
      <c r="L271" t="s">
        <v>106</v>
      </c>
      <c r="M271" t="s">
        <v>79</v>
      </c>
      <c r="N271" t="s">
        <v>79</v>
      </c>
      <c r="O271" t="s">
        <v>79</v>
      </c>
      <c r="P271" t="s">
        <v>2951</v>
      </c>
      <c r="Q271" t="s">
        <v>3142</v>
      </c>
      <c r="R271" t="s">
        <v>3143</v>
      </c>
      <c r="S271" t="s">
        <v>79</v>
      </c>
      <c r="T271">
        <v>1</v>
      </c>
      <c r="U271" t="s">
        <v>41</v>
      </c>
    </row>
    <row r="272" spans="1:21" x14ac:dyDescent="0.25">
      <c r="A272" t="s">
        <v>3156</v>
      </c>
      <c r="B272" t="s">
        <v>3157</v>
      </c>
      <c r="C272" t="s">
        <v>3158</v>
      </c>
      <c r="D272" t="s">
        <v>3157</v>
      </c>
      <c r="E272" t="s">
        <v>3161</v>
      </c>
      <c r="F272" t="s">
        <v>3162</v>
      </c>
      <c r="G272" t="s">
        <v>33</v>
      </c>
      <c r="H272" t="s">
        <v>33</v>
      </c>
      <c r="I272" t="s">
        <v>170</v>
      </c>
      <c r="J272" t="s">
        <v>3163</v>
      </c>
      <c r="K272" t="s">
        <v>438</v>
      </c>
      <c r="L272" t="s">
        <v>375</v>
      </c>
      <c r="M272" t="s">
        <v>79</v>
      </c>
      <c r="N272" t="s">
        <v>79</v>
      </c>
      <c r="O272" t="s">
        <v>79</v>
      </c>
      <c r="P272" t="s">
        <v>79</v>
      </c>
      <c r="Q272" t="s">
        <v>3164</v>
      </c>
      <c r="R272" t="s">
        <v>440</v>
      </c>
      <c r="S272" t="s">
        <v>79</v>
      </c>
      <c r="T272">
        <v>1</v>
      </c>
      <c r="U272" t="s">
        <v>41</v>
      </c>
    </row>
    <row r="273" spans="1:21" x14ac:dyDescent="0.25">
      <c r="A273" t="s">
        <v>3190</v>
      </c>
      <c r="B273" t="s">
        <v>3191</v>
      </c>
      <c r="C273" t="s">
        <v>3192</v>
      </c>
      <c r="D273" t="s">
        <v>3191</v>
      </c>
      <c r="E273" t="s">
        <v>3195</v>
      </c>
      <c r="F273" t="s">
        <v>34</v>
      </c>
      <c r="G273" t="s">
        <v>33</v>
      </c>
      <c r="H273" t="s">
        <v>33</v>
      </c>
      <c r="I273" t="s">
        <v>33</v>
      </c>
      <c r="J273" t="s">
        <v>33</v>
      </c>
      <c r="K273" t="s">
        <v>33</v>
      </c>
      <c r="L273" t="s">
        <v>33</v>
      </c>
      <c r="M273" t="s">
        <v>33</v>
      </c>
      <c r="N273" t="s">
        <v>33</v>
      </c>
      <c r="O273" t="s">
        <v>33</v>
      </c>
      <c r="P273" t="s">
        <v>33</v>
      </c>
      <c r="Q273" t="s">
        <v>33</v>
      </c>
      <c r="R273" t="s">
        <v>33</v>
      </c>
      <c r="S273" t="s">
        <v>33</v>
      </c>
      <c r="T273">
        <v>0</v>
      </c>
      <c r="U273" t="s">
        <v>41</v>
      </c>
    </row>
    <row r="274" spans="1:21" x14ac:dyDescent="0.25">
      <c r="A274" t="s">
        <v>3196</v>
      </c>
      <c r="B274" t="s">
        <v>3197</v>
      </c>
      <c r="C274" t="s">
        <v>3198</v>
      </c>
      <c r="D274" t="s">
        <v>3197</v>
      </c>
      <c r="E274" t="s">
        <v>3201</v>
      </c>
      <c r="F274" t="s">
        <v>3202</v>
      </c>
      <c r="G274" t="s">
        <v>33</v>
      </c>
      <c r="H274" t="s">
        <v>3203</v>
      </c>
      <c r="I274" t="s">
        <v>170</v>
      </c>
      <c r="J274" t="s">
        <v>649</v>
      </c>
      <c r="K274" t="s">
        <v>309</v>
      </c>
      <c r="L274" t="s">
        <v>106</v>
      </c>
      <c r="M274" t="s">
        <v>79</v>
      </c>
      <c r="N274" t="s">
        <v>79</v>
      </c>
      <c r="O274" t="s">
        <v>79</v>
      </c>
      <c r="P274" t="s">
        <v>2951</v>
      </c>
      <c r="Q274" t="s">
        <v>3142</v>
      </c>
      <c r="R274" t="s">
        <v>1007</v>
      </c>
      <c r="S274" t="s">
        <v>79</v>
      </c>
      <c r="T274">
        <v>1</v>
      </c>
      <c r="U274" t="s">
        <v>41</v>
      </c>
    </row>
    <row r="275" spans="1:21" x14ac:dyDescent="0.25">
      <c r="A275" t="s">
        <v>3214</v>
      </c>
      <c r="B275" t="s">
        <v>3215</v>
      </c>
      <c r="C275" t="s">
        <v>3216</v>
      </c>
      <c r="D275" t="s">
        <v>3215</v>
      </c>
      <c r="E275" t="s">
        <v>3219</v>
      </c>
      <c r="F275" t="s">
        <v>3220</v>
      </c>
      <c r="G275" t="s">
        <v>33</v>
      </c>
      <c r="H275" t="s">
        <v>33</v>
      </c>
      <c r="I275" t="s">
        <v>170</v>
      </c>
      <c r="J275" t="s">
        <v>489</v>
      </c>
      <c r="K275" t="s">
        <v>438</v>
      </c>
      <c r="L275" t="s">
        <v>106</v>
      </c>
      <c r="M275" t="s">
        <v>79</v>
      </c>
      <c r="N275" t="s">
        <v>79</v>
      </c>
      <c r="O275" t="s">
        <v>79</v>
      </c>
      <c r="P275" t="s">
        <v>79</v>
      </c>
      <c r="Q275" t="s">
        <v>2828</v>
      </c>
      <c r="R275" t="s">
        <v>172</v>
      </c>
      <c r="S275" t="s">
        <v>79</v>
      </c>
      <c r="T275">
        <v>1</v>
      </c>
      <c r="U275" t="s">
        <v>41</v>
      </c>
    </row>
    <row r="276" spans="1:21" x14ac:dyDescent="0.25">
      <c r="A276" t="s">
        <v>3221</v>
      </c>
      <c r="B276" t="s">
        <v>3222</v>
      </c>
      <c r="C276" t="s">
        <v>3223</v>
      </c>
      <c r="D276" t="s">
        <v>3222</v>
      </c>
      <c r="E276" t="s">
        <v>3226</v>
      </c>
      <c r="F276" t="s">
        <v>34</v>
      </c>
      <c r="G276" t="s">
        <v>33</v>
      </c>
      <c r="H276" t="s">
        <v>33</v>
      </c>
      <c r="I276" t="s">
        <v>33</v>
      </c>
      <c r="J276" t="s">
        <v>33</v>
      </c>
      <c r="K276" t="s">
        <v>33</v>
      </c>
      <c r="L276" t="s">
        <v>33</v>
      </c>
      <c r="M276" t="s">
        <v>33</v>
      </c>
      <c r="N276" t="s">
        <v>33</v>
      </c>
      <c r="O276" t="s">
        <v>33</v>
      </c>
      <c r="P276" t="s">
        <v>33</v>
      </c>
      <c r="Q276" t="s">
        <v>33</v>
      </c>
      <c r="R276" t="s">
        <v>33</v>
      </c>
      <c r="S276" t="s">
        <v>33</v>
      </c>
      <c r="T276">
        <v>0</v>
      </c>
      <c r="U276" t="s">
        <v>41</v>
      </c>
    </row>
    <row r="277" spans="1:21" x14ac:dyDescent="0.25">
      <c r="A277" t="s">
        <v>3233</v>
      </c>
      <c r="B277" t="s">
        <v>3234</v>
      </c>
      <c r="C277" t="s">
        <v>3235</v>
      </c>
      <c r="D277" t="s">
        <v>3234</v>
      </c>
      <c r="E277" t="s">
        <v>3238</v>
      </c>
      <c r="F277" t="s">
        <v>3239</v>
      </c>
      <c r="G277" t="s">
        <v>33</v>
      </c>
      <c r="H277" t="s">
        <v>33</v>
      </c>
      <c r="I277" t="s">
        <v>170</v>
      </c>
      <c r="J277" t="s">
        <v>104</v>
      </c>
      <c r="K277" t="s">
        <v>270</v>
      </c>
      <c r="L277" t="s">
        <v>348</v>
      </c>
      <c r="M277" t="s">
        <v>79</v>
      </c>
      <c r="N277" t="s">
        <v>81</v>
      </c>
      <c r="O277" t="s">
        <v>79</v>
      </c>
      <c r="P277" t="s">
        <v>79</v>
      </c>
      <c r="Q277" t="s">
        <v>33</v>
      </c>
      <c r="R277" t="s">
        <v>3240</v>
      </c>
      <c r="S277" t="s">
        <v>79</v>
      </c>
      <c r="T277">
        <v>1</v>
      </c>
      <c r="U277" t="s">
        <v>41</v>
      </c>
    </row>
    <row r="278" spans="1:21" x14ac:dyDescent="0.25">
      <c r="A278" t="s">
        <v>3241</v>
      </c>
      <c r="B278" t="s">
        <v>3242</v>
      </c>
      <c r="C278" t="s">
        <v>3243</v>
      </c>
      <c r="D278" t="s">
        <v>33</v>
      </c>
      <c r="E278" t="s">
        <v>33</v>
      </c>
      <c r="F278" t="s">
        <v>34</v>
      </c>
      <c r="G278" t="s">
        <v>33</v>
      </c>
      <c r="H278" t="s">
        <v>33</v>
      </c>
      <c r="I278" t="s">
        <v>33</v>
      </c>
      <c r="J278" t="s">
        <v>33</v>
      </c>
      <c r="K278" t="s">
        <v>33</v>
      </c>
      <c r="L278" t="s">
        <v>33</v>
      </c>
      <c r="M278" t="s">
        <v>33</v>
      </c>
      <c r="N278" t="s">
        <v>33</v>
      </c>
      <c r="O278" t="s">
        <v>33</v>
      </c>
      <c r="P278" t="s">
        <v>33</v>
      </c>
      <c r="Q278" t="s">
        <v>33</v>
      </c>
      <c r="R278" t="s">
        <v>33</v>
      </c>
      <c r="S278" t="s">
        <v>33</v>
      </c>
      <c r="T278" t="s">
        <v>33</v>
      </c>
      <c r="U278" t="s">
        <v>41</v>
      </c>
    </row>
    <row r="279" spans="1:21" x14ac:dyDescent="0.25">
      <c r="A279" t="s">
        <v>3245</v>
      </c>
      <c r="B279" t="s">
        <v>3246</v>
      </c>
      <c r="C279" t="s">
        <v>3247</v>
      </c>
      <c r="D279" t="s">
        <v>3246</v>
      </c>
      <c r="E279" t="s">
        <v>3250</v>
      </c>
      <c r="F279" t="s">
        <v>34</v>
      </c>
      <c r="G279" t="s">
        <v>33</v>
      </c>
      <c r="H279" t="s">
        <v>33</v>
      </c>
      <c r="I279" t="s">
        <v>33</v>
      </c>
      <c r="J279" t="s">
        <v>33</v>
      </c>
      <c r="K279" t="s">
        <v>33</v>
      </c>
      <c r="L279" t="s">
        <v>33</v>
      </c>
      <c r="M279" t="s">
        <v>33</v>
      </c>
      <c r="N279" t="s">
        <v>33</v>
      </c>
      <c r="O279" t="s">
        <v>33</v>
      </c>
      <c r="P279" t="s">
        <v>33</v>
      </c>
      <c r="Q279" t="s">
        <v>33</v>
      </c>
      <c r="R279" t="s">
        <v>33</v>
      </c>
      <c r="S279" t="s">
        <v>33</v>
      </c>
      <c r="T279">
        <v>0</v>
      </c>
      <c r="U279" t="s">
        <v>41</v>
      </c>
    </row>
    <row r="280" spans="1:21" x14ac:dyDescent="0.25">
      <c r="A280" t="s">
        <v>3251</v>
      </c>
      <c r="B280" t="s">
        <v>3252</v>
      </c>
      <c r="C280" t="s">
        <v>3253</v>
      </c>
      <c r="D280" t="s">
        <v>3252</v>
      </c>
      <c r="E280" t="s">
        <v>3256</v>
      </c>
      <c r="F280" t="s">
        <v>34</v>
      </c>
      <c r="G280" t="s">
        <v>33</v>
      </c>
      <c r="H280" t="s">
        <v>33</v>
      </c>
      <c r="I280" t="s">
        <v>33</v>
      </c>
      <c r="J280" t="s">
        <v>33</v>
      </c>
      <c r="K280" t="s">
        <v>33</v>
      </c>
      <c r="L280" t="s">
        <v>33</v>
      </c>
      <c r="M280" t="s">
        <v>33</v>
      </c>
      <c r="N280" t="s">
        <v>33</v>
      </c>
      <c r="O280" t="s">
        <v>33</v>
      </c>
      <c r="P280" t="s">
        <v>33</v>
      </c>
      <c r="Q280" t="s">
        <v>33</v>
      </c>
      <c r="R280" t="s">
        <v>33</v>
      </c>
      <c r="S280" t="s">
        <v>33</v>
      </c>
      <c r="T280">
        <v>0</v>
      </c>
      <c r="U280" t="s">
        <v>41</v>
      </c>
    </row>
    <row r="281" spans="1:21" x14ac:dyDescent="0.25">
      <c r="A281" t="s">
        <v>3257</v>
      </c>
      <c r="B281" t="s">
        <v>3258</v>
      </c>
      <c r="C281" t="s">
        <v>3259</v>
      </c>
      <c r="D281" t="s">
        <v>3258</v>
      </c>
      <c r="E281" t="s">
        <v>3262</v>
      </c>
      <c r="F281" t="s">
        <v>3263</v>
      </c>
      <c r="G281" t="s">
        <v>33</v>
      </c>
      <c r="H281" t="s">
        <v>3264</v>
      </c>
      <c r="I281" t="s">
        <v>170</v>
      </c>
      <c r="J281" t="s">
        <v>723</v>
      </c>
      <c r="K281" t="s">
        <v>438</v>
      </c>
      <c r="L281" t="s">
        <v>3265</v>
      </c>
      <c r="M281" t="s">
        <v>79</v>
      </c>
      <c r="N281" t="s">
        <v>79</v>
      </c>
      <c r="O281" t="s">
        <v>79</v>
      </c>
      <c r="P281" t="s">
        <v>79</v>
      </c>
      <c r="Q281" t="s">
        <v>2913</v>
      </c>
      <c r="R281" t="s">
        <v>191</v>
      </c>
      <c r="S281" t="s">
        <v>79</v>
      </c>
      <c r="T281">
        <v>1</v>
      </c>
      <c r="U281" t="s">
        <v>41</v>
      </c>
    </row>
    <row r="282" spans="1:21" x14ac:dyDescent="0.25">
      <c r="A282" t="s">
        <v>3266</v>
      </c>
      <c r="B282" t="s">
        <v>3267</v>
      </c>
      <c r="C282" t="s">
        <v>3268</v>
      </c>
      <c r="D282" t="s">
        <v>3267</v>
      </c>
      <c r="E282" t="s">
        <v>3271</v>
      </c>
      <c r="F282" t="s">
        <v>34</v>
      </c>
      <c r="G282" t="s">
        <v>33</v>
      </c>
      <c r="H282" t="s">
        <v>33</v>
      </c>
      <c r="I282" t="s">
        <v>33</v>
      </c>
      <c r="J282" t="s">
        <v>33</v>
      </c>
      <c r="K282" t="s">
        <v>33</v>
      </c>
      <c r="L282" t="s">
        <v>33</v>
      </c>
      <c r="M282" t="s">
        <v>33</v>
      </c>
      <c r="N282" t="s">
        <v>33</v>
      </c>
      <c r="O282" t="s">
        <v>33</v>
      </c>
      <c r="P282" t="s">
        <v>33</v>
      </c>
      <c r="Q282" t="s">
        <v>33</v>
      </c>
      <c r="R282" t="s">
        <v>33</v>
      </c>
      <c r="S282" t="s">
        <v>33</v>
      </c>
      <c r="T282">
        <v>0</v>
      </c>
      <c r="U282" t="s">
        <v>41</v>
      </c>
    </row>
    <row r="283" spans="1:21" x14ac:dyDescent="0.25">
      <c r="A283" t="s">
        <v>3278</v>
      </c>
      <c r="B283" t="s">
        <v>3279</v>
      </c>
      <c r="C283" t="s">
        <v>3280</v>
      </c>
      <c r="D283" t="s">
        <v>33</v>
      </c>
      <c r="E283" t="s">
        <v>33</v>
      </c>
      <c r="F283" t="s">
        <v>34</v>
      </c>
      <c r="G283" t="s">
        <v>33</v>
      </c>
      <c r="H283" t="s">
        <v>33</v>
      </c>
      <c r="I283" t="s">
        <v>33</v>
      </c>
      <c r="J283" t="s">
        <v>33</v>
      </c>
      <c r="K283" t="s">
        <v>33</v>
      </c>
      <c r="L283" t="s">
        <v>33</v>
      </c>
      <c r="M283" t="s">
        <v>33</v>
      </c>
      <c r="N283" t="s">
        <v>33</v>
      </c>
      <c r="O283" t="s">
        <v>33</v>
      </c>
      <c r="P283" t="s">
        <v>33</v>
      </c>
      <c r="Q283" t="s">
        <v>33</v>
      </c>
      <c r="R283" t="s">
        <v>33</v>
      </c>
      <c r="S283" t="s">
        <v>33</v>
      </c>
      <c r="T283" t="s">
        <v>33</v>
      </c>
      <c r="U283" t="s">
        <v>41</v>
      </c>
    </row>
    <row r="284" spans="1:21" x14ac:dyDescent="0.25">
      <c r="A284" t="s">
        <v>3282</v>
      </c>
      <c r="B284" t="s">
        <v>3283</v>
      </c>
      <c r="C284" t="s">
        <v>3284</v>
      </c>
      <c r="D284" t="s">
        <v>3283</v>
      </c>
      <c r="E284" t="s">
        <v>3287</v>
      </c>
      <c r="F284" t="s">
        <v>34</v>
      </c>
      <c r="G284" t="s">
        <v>33</v>
      </c>
      <c r="H284" t="s">
        <v>33</v>
      </c>
      <c r="I284" t="s">
        <v>33</v>
      </c>
      <c r="J284" t="s">
        <v>33</v>
      </c>
      <c r="K284" t="s">
        <v>33</v>
      </c>
      <c r="L284" t="s">
        <v>33</v>
      </c>
      <c r="M284" t="s">
        <v>33</v>
      </c>
      <c r="N284" t="s">
        <v>33</v>
      </c>
      <c r="O284" t="s">
        <v>33</v>
      </c>
      <c r="P284" t="s">
        <v>33</v>
      </c>
      <c r="Q284" t="s">
        <v>33</v>
      </c>
      <c r="R284" t="s">
        <v>33</v>
      </c>
      <c r="S284" t="s">
        <v>33</v>
      </c>
      <c r="T284">
        <v>0</v>
      </c>
      <c r="U284" t="s">
        <v>41</v>
      </c>
    </row>
    <row r="285" spans="1:21" x14ac:dyDescent="0.25">
      <c r="A285" t="s">
        <v>3297</v>
      </c>
      <c r="B285" t="s">
        <v>3298</v>
      </c>
      <c r="C285" t="s">
        <v>3299</v>
      </c>
      <c r="D285" t="s">
        <v>3298</v>
      </c>
      <c r="E285" t="s">
        <v>3302</v>
      </c>
      <c r="F285" t="s">
        <v>3303</v>
      </c>
      <c r="G285" t="s">
        <v>33</v>
      </c>
      <c r="H285" t="s">
        <v>33</v>
      </c>
      <c r="I285" t="s">
        <v>170</v>
      </c>
      <c r="J285" t="s">
        <v>104</v>
      </c>
      <c r="K285" t="s">
        <v>309</v>
      </c>
      <c r="L285" t="s">
        <v>348</v>
      </c>
      <c r="M285" t="s">
        <v>79</v>
      </c>
      <c r="N285" t="s">
        <v>79</v>
      </c>
      <c r="O285" t="s">
        <v>79</v>
      </c>
      <c r="P285" t="s">
        <v>79</v>
      </c>
      <c r="Q285" t="s">
        <v>3304</v>
      </c>
      <c r="R285" t="s">
        <v>1538</v>
      </c>
      <c r="S285" t="s">
        <v>79</v>
      </c>
      <c r="T285">
        <v>1</v>
      </c>
      <c r="U285" t="s">
        <v>41</v>
      </c>
    </row>
    <row r="286" spans="1:21" x14ac:dyDescent="0.25">
      <c r="A286" t="s">
        <v>3321</v>
      </c>
      <c r="B286" t="s">
        <v>3322</v>
      </c>
      <c r="C286" t="s">
        <v>3323</v>
      </c>
      <c r="D286" t="s">
        <v>3322</v>
      </c>
      <c r="E286" t="s">
        <v>3326</v>
      </c>
      <c r="F286" t="s">
        <v>3327</v>
      </c>
      <c r="G286" t="s">
        <v>33</v>
      </c>
      <c r="H286" t="s">
        <v>33</v>
      </c>
      <c r="I286" t="s">
        <v>170</v>
      </c>
      <c r="J286" t="s">
        <v>489</v>
      </c>
      <c r="K286" t="s">
        <v>438</v>
      </c>
      <c r="L286" t="s">
        <v>106</v>
      </c>
      <c r="M286" t="s">
        <v>79</v>
      </c>
      <c r="N286" t="s">
        <v>79</v>
      </c>
      <c r="O286" t="s">
        <v>79</v>
      </c>
      <c r="P286" t="s">
        <v>79</v>
      </c>
      <c r="Q286">
        <v>2010</v>
      </c>
      <c r="R286" t="s">
        <v>3328</v>
      </c>
      <c r="S286" t="s">
        <v>33</v>
      </c>
      <c r="T286">
        <v>1</v>
      </c>
      <c r="U286" t="s">
        <v>41</v>
      </c>
    </row>
    <row r="287" spans="1:21" x14ac:dyDescent="0.25">
      <c r="A287" t="s">
        <v>3329</v>
      </c>
      <c r="B287" t="s">
        <v>3330</v>
      </c>
      <c r="C287" t="s">
        <v>3331</v>
      </c>
      <c r="D287" t="s">
        <v>3330</v>
      </c>
      <c r="E287" t="s">
        <v>3334</v>
      </c>
      <c r="F287" t="s">
        <v>3335</v>
      </c>
      <c r="G287" t="s">
        <v>33</v>
      </c>
      <c r="H287" t="s">
        <v>33</v>
      </c>
      <c r="I287" t="s">
        <v>79</v>
      </c>
      <c r="J287" t="s">
        <v>79</v>
      </c>
      <c r="K287" t="s">
        <v>79</v>
      </c>
      <c r="L287" t="s">
        <v>79</v>
      </c>
      <c r="M287" t="s">
        <v>79</v>
      </c>
      <c r="N287" t="s">
        <v>79</v>
      </c>
      <c r="O287" t="s">
        <v>79</v>
      </c>
      <c r="P287" t="s">
        <v>79</v>
      </c>
      <c r="Q287" t="s">
        <v>79</v>
      </c>
      <c r="R287" t="s">
        <v>33</v>
      </c>
      <c r="S287" t="s">
        <v>81</v>
      </c>
      <c r="T287">
        <v>1</v>
      </c>
      <c r="U287" t="s">
        <v>41</v>
      </c>
    </row>
    <row r="288" spans="1:21" x14ac:dyDescent="0.25">
      <c r="A288" t="s">
        <v>3336</v>
      </c>
      <c r="B288" t="s">
        <v>3337</v>
      </c>
      <c r="C288" t="s">
        <v>3338</v>
      </c>
      <c r="D288" t="s">
        <v>3337</v>
      </c>
      <c r="E288" t="s">
        <v>3341</v>
      </c>
      <c r="F288" t="s">
        <v>34</v>
      </c>
      <c r="G288" t="s">
        <v>33</v>
      </c>
      <c r="H288" t="s">
        <v>33</v>
      </c>
      <c r="I288" t="s">
        <v>33</v>
      </c>
      <c r="J288" t="s">
        <v>33</v>
      </c>
      <c r="K288" t="s">
        <v>33</v>
      </c>
      <c r="L288" t="s">
        <v>33</v>
      </c>
      <c r="M288" t="s">
        <v>33</v>
      </c>
      <c r="N288" t="s">
        <v>33</v>
      </c>
      <c r="O288" t="s">
        <v>33</v>
      </c>
      <c r="P288" t="s">
        <v>33</v>
      </c>
      <c r="Q288" t="s">
        <v>33</v>
      </c>
      <c r="R288" t="s">
        <v>33</v>
      </c>
      <c r="S288" t="s">
        <v>33</v>
      </c>
      <c r="T288">
        <v>1</v>
      </c>
      <c r="U288" t="s">
        <v>41</v>
      </c>
    </row>
    <row r="289" spans="1:21" x14ac:dyDescent="0.25">
      <c r="A289" t="s">
        <v>3355</v>
      </c>
      <c r="B289" t="s">
        <v>3356</v>
      </c>
      <c r="C289" t="s">
        <v>3357</v>
      </c>
      <c r="D289" t="s">
        <v>3356</v>
      </c>
      <c r="E289" t="s">
        <v>3360</v>
      </c>
      <c r="F289" t="s">
        <v>3361</v>
      </c>
      <c r="G289" t="s">
        <v>33</v>
      </c>
      <c r="H289" t="s">
        <v>33</v>
      </c>
      <c r="I289" t="s">
        <v>170</v>
      </c>
      <c r="J289" t="s">
        <v>104</v>
      </c>
      <c r="K289" t="s">
        <v>270</v>
      </c>
      <c r="L289" t="s">
        <v>106</v>
      </c>
      <c r="M289" t="s">
        <v>79</v>
      </c>
      <c r="N289" t="s">
        <v>81</v>
      </c>
      <c r="O289" t="s">
        <v>79</v>
      </c>
      <c r="P289" t="s">
        <v>3362</v>
      </c>
      <c r="Q289" t="s">
        <v>3363</v>
      </c>
      <c r="R289" t="s">
        <v>3364</v>
      </c>
      <c r="S289" t="s">
        <v>79</v>
      </c>
      <c r="T289">
        <v>1</v>
      </c>
      <c r="U289" t="s">
        <v>41</v>
      </c>
    </row>
    <row r="290" spans="1:21" x14ac:dyDescent="0.25">
      <c r="A290" t="s">
        <v>3371</v>
      </c>
      <c r="B290" t="s">
        <v>3372</v>
      </c>
      <c r="C290" t="s">
        <v>3373</v>
      </c>
      <c r="D290" t="s">
        <v>33</v>
      </c>
      <c r="E290" t="s">
        <v>33</v>
      </c>
      <c r="F290" t="s">
        <v>3802</v>
      </c>
      <c r="G290" t="s">
        <v>3803</v>
      </c>
      <c r="H290" t="s">
        <v>33</v>
      </c>
      <c r="I290" t="s">
        <v>3804</v>
      </c>
      <c r="J290" t="s">
        <v>3805</v>
      </c>
      <c r="K290" t="s">
        <v>3741</v>
      </c>
      <c r="L290" t="s">
        <v>3781</v>
      </c>
      <c r="M290" t="s">
        <v>79</v>
      </c>
      <c r="N290" t="s">
        <v>81</v>
      </c>
      <c r="O290" t="s">
        <v>79</v>
      </c>
      <c r="P290" t="s">
        <v>79</v>
      </c>
      <c r="Q290" t="s">
        <v>79</v>
      </c>
      <c r="R290" t="s">
        <v>3806</v>
      </c>
      <c r="S290" t="s">
        <v>33</v>
      </c>
      <c r="T290" t="s">
        <v>33</v>
      </c>
      <c r="U290" t="s">
        <v>41</v>
      </c>
    </row>
    <row r="291" spans="1:21" x14ac:dyDescent="0.25">
      <c r="A291" t="s">
        <v>3375</v>
      </c>
      <c r="B291" t="s">
        <v>3376</v>
      </c>
      <c r="C291" t="s">
        <v>3377</v>
      </c>
      <c r="D291" t="s">
        <v>3376</v>
      </c>
      <c r="E291" t="s">
        <v>3380</v>
      </c>
      <c r="F291" t="s">
        <v>34</v>
      </c>
      <c r="G291" t="s">
        <v>33</v>
      </c>
      <c r="H291" t="s">
        <v>33</v>
      </c>
      <c r="I291" t="s">
        <v>33</v>
      </c>
      <c r="J291" t="s">
        <v>33</v>
      </c>
      <c r="K291" t="s">
        <v>33</v>
      </c>
      <c r="L291" t="s">
        <v>33</v>
      </c>
      <c r="M291" t="s">
        <v>33</v>
      </c>
      <c r="N291" t="s">
        <v>33</v>
      </c>
      <c r="O291" t="s">
        <v>33</v>
      </c>
      <c r="P291" t="s">
        <v>33</v>
      </c>
      <c r="Q291" t="s">
        <v>33</v>
      </c>
      <c r="R291" t="s">
        <v>33</v>
      </c>
      <c r="S291" t="s">
        <v>33</v>
      </c>
      <c r="T291">
        <v>0</v>
      </c>
      <c r="U291" t="s">
        <v>41</v>
      </c>
    </row>
    <row r="292" spans="1:21" x14ac:dyDescent="0.25">
      <c r="A292" t="s">
        <v>3381</v>
      </c>
      <c r="B292" t="s">
        <v>3382</v>
      </c>
      <c r="C292" t="s">
        <v>3383</v>
      </c>
      <c r="D292" t="s">
        <v>3382</v>
      </c>
      <c r="E292" t="s">
        <v>3386</v>
      </c>
      <c r="F292" t="s">
        <v>34</v>
      </c>
      <c r="G292" t="s">
        <v>33</v>
      </c>
      <c r="H292" t="s">
        <v>33</v>
      </c>
      <c r="I292" t="s">
        <v>33</v>
      </c>
      <c r="J292" t="s">
        <v>33</v>
      </c>
      <c r="K292" t="s">
        <v>33</v>
      </c>
      <c r="L292" t="s">
        <v>33</v>
      </c>
      <c r="M292" t="s">
        <v>33</v>
      </c>
      <c r="N292" t="s">
        <v>33</v>
      </c>
      <c r="O292" t="s">
        <v>33</v>
      </c>
      <c r="P292" t="s">
        <v>33</v>
      </c>
      <c r="Q292" t="s">
        <v>33</v>
      </c>
      <c r="R292" t="s">
        <v>33</v>
      </c>
      <c r="S292" t="s">
        <v>33</v>
      </c>
      <c r="T292">
        <v>0</v>
      </c>
      <c r="U292" t="s">
        <v>41</v>
      </c>
    </row>
    <row r="293" spans="1:21" x14ac:dyDescent="0.25">
      <c r="A293" t="s">
        <v>3387</v>
      </c>
      <c r="B293" t="s">
        <v>3388</v>
      </c>
      <c r="C293" t="s">
        <v>3389</v>
      </c>
      <c r="D293" t="s">
        <v>3388</v>
      </c>
      <c r="E293" t="s">
        <v>3392</v>
      </c>
      <c r="F293" t="s">
        <v>3393</v>
      </c>
      <c r="G293" t="s">
        <v>33</v>
      </c>
      <c r="H293" t="s">
        <v>33</v>
      </c>
      <c r="I293" t="s">
        <v>79</v>
      </c>
      <c r="J293" t="s">
        <v>79</v>
      </c>
      <c r="K293" t="s">
        <v>79</v>
      </c>
      <c r="L293" t="s">
        <v>79</v>
      </c>
      <c r="M293" t="s">
        <v>79</v>
      </c>
      <c r="N293" t="s">
        <v>79</v>
      </c>
      <c r="O293" t="s">
        <v>79</v>
      </c>
      <c r="P293" t="s">
        <v>79</v>
      </c>
      <c r="Q293" t="s">
        <v>79</v>
      </c>
      <c r="R293" t="s">
        <v>33</v>
      </c>
      <c r="S293" t="s">
        <v>81</v>
      </c>
      <c r="T293">
        <v>1</v>
      </c>
      <c r="U293" t="s">
        <v>41</v>
      </c>
    </row>
    <row r="294" spans="1:21" x14ac:dyDescent="0.25">
      <c r="A294" t="s">
        <v>3394</v>
      </c>
      <c r="B294" t="s">
        <v>3395</v>
      </c>
      <c r="C294" t="s">
        <v>3396</v>
      </c>
      <c r="D294" t="s">
        <v>3395</v>
      </c>
      <c r="E294" t="s">
        <v>3399</v>
      </c>
      <c r="F294" t="s">
        <v>3400</v>
      </c>
      <c r="G294" t="s">
        <v>33</v>
      </c>
      <c r="H294" t="s">
        <v>33</v>
      </c>
      <c r="I294" t="s">
        <v>170</v>
      </c>
      <c r="J294" t="s">
        <v>3401</v>
      </c>
      <c r="K294" t="s">
        <v>438</v>
      </c>
      <c r="L294" t="s">
        <v>3402</v>
      </c>
      <c r="M294" t="s">
        <v>79</v>
      </c>
      <c r="N294" t="s">
        <v>79</v>
      </c>
      <c r="O294" t="s">
        <v>79</v>
      </c>
      <c r="P294" t="s">
        <v>79</v>
      </c>
      <c r="Q294" t="s">
        <v>3403</v>
      </c>
      <c r="R294" t="s">
        <v>440</v>
      </c>
      <c r="S294" t="s">
        <v>79</v>
      </c>
      <c r="T294">
        <v>1</v>
      </c>
      <c r="U294" t="s">
        <v>41</v>
      </c>
    </row>
    <row r="295" spans="1:21" x14ac:dyDescent="0.25">
      <c r="A295" t="s">
        <v>3425</v>
      </c>
      <c r="B295" t="s">
        <v>3426</v>
      </c>
      <c r="C295" t="s">
        <v>3427</v>
      </c>
      <c r="D295" t="s">
        <v>3426</v>
      </c>
      <c r="E295" t="s">
        <v>3430</v>
      </c>
      <c r="F295" t="s">
        <v>3431</v>
      </c>
      <c r="G295" t="s">
        <v>33</v>
      </c>
      <c r="H295" t="s">
        <v>33</v>
      </c>
      <c r="I295" t="s">
        <v>170</v>
      </c>
      <c r="J295" t="s">
        <v>2226</v>
      </c>
      <c r="K295" t="s">
        <v>1853</v>
      </c>
      <c r="L295" t="s">
        <v>33</v>
      </c>
      <c r="M295" t="s">
        <v>79</v>
      </c>
      <c r="N295" t="s">
        <v>81</v>
      </c>
      <c r="O295" t="s">
        <v>79</v>
      </c>
      <c r="P295" t="s">
        <v>79</v>
      </c>
      <c r="Q295">
        <v>2009</v>
      </c>
      <c r="R295" t="s">
        <v>440</v>
      </c>
      <c r="S295" t="s">
        <v>33</v>
      </c>
      <c r="T295">
        <v>1</v>
      </c>
      <c r="U295" t="s">
        <v>41</v>
      </c>
    </row>
    <row r="296" spans="1:21" x14ac:dyDescent="0.25">
      <c r="A296" t="s">
        <v>3432</v>
      </c>
      <c r="B296" t="s">
        <v>3433</v>
      </c>
      <c r="C296" t="s">
        <v>3434</v>
      </c>
      <c r="D296" t="s">
        <v>3433</v>
      </c>
      <c r="E296" t="s">
        <v>3437</v>
      </c>
      <c r="F296" t="s">
        <v>3438</v>
      </c>
      <c r="G296" t="s">
        <v>33</v>
      </c>
      <c r="H296" t="s">
        <v>33</v>
      </c>
      <c r="I296" t="s">
        <v>79</v>
      </c>
      <c r="J296" t="s">
        <v>79</v>
      </c>
      <c r="K296" t="s">
        <v>79</v>
      </c>
      <c r="L296" t="s">
        <v>79</v>
      </c>
      <c r="M296" t="s">
        <v>79</v>
      </c>
      <c r="N296" t="s">
        <v>81</v>
      </c>
      <c r="O296" t="s">
        <v>81</v>
      </c>
      <c r="P296" t="s">
        <v>79</v>
      </c>
      <c r="Q296" t="s">
        <v>3439</v>
      </c>
      <c r="R296" t="s">
        <v>191</v>
      </c>
      <c r="S296" t="s">
        <v>79</v>
      </c>
      <c r="T296">
        <v>1</v>
      </c>
      <c r="U296" t="s">
        <v>41</v>
      </c>
    </row>
    <row r="297" spans="1:21" x14ac:dyDescent="0.25">
      <c r="A297" t="s">
        <v>3440</v>
      </c>
      <c r="B297" t="s">
        <v>3441</v>
      </c>
      <c r="C297" t="s">
        <v>3442</v>
      </c>
      <c r="D297" t="s">
        <v>3441</v>
      </c>
      <c r="E297" t="s">
        <v>3445</v>
      </c>
      <c r="F297" t="s">
        <v>34</v>
      </c>
      <c r="G297" t="s">
        <v>33</v>
      </c>
      <c r="H297" t="s">
        <v>33</v>
      </c>
      <c r="I297" t="s">
        <v>33</v>
      </c>
      <c r="J297" t="s">
        <v>33</v>
      </c>
      <c r="K297" t="s">
        <v>33</v>
      </c>
      <c r="L297" t="s">
        <v>33</v>
      </c>
      <c r="M297" t="s">
        <v>33</v>
      </c>
      <c r="N297" t="s">
        <v>33</v>
      </c>
      <c r="O297" t="s">
        <v>33</v>
      </c>
      <c r="P297" t="s">
        <v>33</v>
      </c>
      <c r="Q297" t="s">
        <v>33</v>
      </c>
      <c r="R297" t="s">
        <v>33</v>
      </c>
      <c r="S297" t="s">
        <v>33</v>
      </c>
      <c r="T297">
        <v>1</v>
      </c>
      <c r="U297" t="s">
        <v>41</v>
      </c>
    </row>
    <row r="298" spans="1:21" x14ac:dyDescent="0.25">
      <c r="A298" t="s">
        <v>3466</v>
      </c>
      <c r="B298" t="s">
        <v>3467</v>
      </c>
      <c r="C298" t="s">
        <v>3468</v>
      </c>
      <c r="D298" t="s">
        <v>3467</v>
      </c>
      <c r="E298" t="s">
        <v>3471</v>
      </c>
      <c r="F298" t="s">
        <v>34</v>
      </c>
      <c r="G298" t="s">
        <v>33</v>
      </c>
      <c r="H298" t="s">
        <v>33</v>
      </c>
      <c r="I298" t="s">
        <v>33</v>
      </c>
      <c r="J298" t="s">
        <v>33</v>
      </c>
      <c r="K298" t="s">
        <v>33</v>
      </c>
      <c r="L298" t="s">
        <v>33</v>
      </c>
      <c r="M298" t="s">
        <v>33</v>
      </c>
      <c r="N298" t="s">
        <v>33</v>
      </c>
      <c r="O298" t="s">
        <v>33</v>
      </c>
      <c r="P298" t="s">
        <v>33</v>
      </c>
      <c r="Q298" t="s">
        <v>33</v>
      </c>
      <c r="R298" t="s">
        <v>33</v>
      </c>
      <c r="S298" t="s">
        <v>33</v>
      </c>
      <c r="T298">
        <v>0</v>
      </c>
      <c r="U298" t="s">
        <v>41</v>
      </c>
    </row>
    <row r="299" spans="1:21" x14ac:dyDescent="0.25">
      <c r="A299" t="s">
        <v>3472</v>
      </c>
      <c r="B299" t="s">
        <v>3473</v>
      </c>
      <c r="C299" t="s">
        <v>3474</v>
      </c>
      <c r="D299" t="s">
        <v>3473</v>
      </c>
      <c r="E299" t="s">
        <v>3477</v>
      </c>
      <c r="F299" t="s">
        <v>34</v>
      </c>
      <c r="G299" t="s">
        <v>33</v>
      </c>
      <c r="H299" t="s">
        <v>33</v>
      </c>
      <c r="I299" t="s">
        <v>33</v>
      </c>
      <c r="J299" t="s">
        <v>33</v>
      </c>
      <c r="K299" t="s">
        <v>33</v>
      </c>
      <c r="L299" t="s">
        <v>33</v>
      </c>
      <c r="M299" t="s">
        <v>33</v>
      </c>
      <c r="N299" t="s">
        <v>33</v>
      </c>
      <c r="O299" t="s">
        <v>33</v>
      </c>
      <c r="P299" t="s">
        <v>33</v>
      </c>
      <c r="Q299" t="s">
        <v>33</v>
      </c>
      <c r="R299" t="s">
        <v>33</v>
      </c>
      <c r="S299" t="s">
        <v>33</v>
      </c>
      <c r="T299">
        <v>0</v>
      </c>
      <c r="U299" t="s">
        <v>41</v>
      </c>
    </row>
    <row r="300" spans="1:21" x14ac:dyDescent="0.25">
      <c r="A300" t="s">
        <v>3478</v>
      </c>
      <c r="B300" t="s">
        <v>3479</v>
      </c>
      <c r="C300" t="s">
        <v>3480</v>
      </c>
      <c r="D300" t="s">
        <v>3479</v>
      </c>
      <c r="E300" t="s">
        <v>3483</v>
      </c>
      <c r="F300" t="s">
        <v>3484</v>
      </c>
      <c r="G300" t="s">
        <v>33</v>
      </c>
      <c r="H300" t="s">
        <v>33</v>
      </c>
      <c r="I300" t="s">
        <v>33</v>
      </c>
      <c r="J300" t="s">
        <v>33</v>
      </c>
      <c r="K300" t="s">
        <v>79</v>
      </c>
      <c r="L300" t="s">
        <v>79</v>
      </c>
      <c r="M300" t="s">
        <v>79</v>
      </c>
      <c r="N300" t="s">
        <v>79</v>
      </c>
      <c r="O300" t="s">
        <v>79</v>
      </c>
      <c r="P300" t="s">
        <v>79</v>
      </c>
      <c r="Q300" t="s">
        <v>79</v>
      </c>
      <c r="R300" t="s">
        <v>79</v>
      </c>
      <c r="S300" t="s">
        <v>81</v>
      </c>
      <c r="T300">
        <v>1</v>
      </c>
      <c r="U300" t="s">
        <v>41</v>
      </c>
    </row>
    <row r="301" spans="1:21" x14ac:dyDescent="0.25">
      <c r="A301" t="s">
        <v>3507</v>
      </c>
      <c r="B301" t="s">
        <v>3508</v>
      </c>
      <c r="C301" t="s">
        <v>3509</v>
      </c>
      <c r="D301" t="s">
        <v>3508</v>
      </c>
      <c r="E301" t="s">
        <v>3512</v>
      </c>
      <c r="F301" t="s">
        <v>3513</v>
      </c>
      <c r="G301" t="s">
        <v>3514</v>
      </c>
      <c r="H301" t="s">
        <v>33</v>
      </c>
      <c r="I301" t="s">
        <v>170</v>
      </c>
      <c r="J301" t="s">
        <v>723</v>
      </c>
      <c r="K301" t="s">
        <v>438</v>
      </c>
      <c r="L301" t="s">
        <v>106</v>
      </c>
      <c r="M301" t="s">
        <v>79</v>
      </c>
      <c r="N301" t="s">
        <v>79</v>
      </c>
      <c r="O301" t="s">
        <v>79</v>
      </c>
      <c r="P301" t="s">
        <v>79</v>
      </c>
      <c r="Q301" t="s">
        <v>3515</v>
      </c>
      <c r="R301" t="s">
        <v>1915</v>
      </c>
      <c r="S301" t="s">
        <v>79</v>
      </c>
      <c r="T301">
        <v>1</v>
      </c>
      <c r="U301" t="s">
        <v>41</v>
      </c>
    </row>
    <row r="302" spans="1:21" x14ac:dyDescent="0.25">
      <c r="A302" t="s">
        <v>3516</v>
      </c>
      <c r="B302" t="s">
        <v>3517</v>
      </c>
      <c r="C302" t="s">
        <v>3518</v>
      </c>
      <c r="D302" t="s">
        <v>3517</v>
      </c>
      <c r="E302" t="s">
        <v>3521</v>
      </c>
      <c r="F302" t="s">
        <v>34</v>
      </c>
      <c r="G302" t="s">
        <v>33</v>
      </c>
      <c r="H302" t="s">
        <v>33</v>
      </c>
      <c r="I302" t="s">
        <v>33</v>
      </c>
      <c r="J302" t="s">
        <v>33</v>
      </c>
      <c r="K302" t="s">
        <v>33</v>
      </c>
      <c r="L302" t="s">
        <v>33</v>
      </c>
      <c r="M302" t="s">
        <v>33</v>
      </c>
      <c r="N302" t="s">
        <v>33</v>
      </c>
      <c r="O302" t="s">
        <v>33</v>
      </c>
      <c r="P302" t="s">
        <v>33</v>
      </c>
      <c r="Q302" t="s">
        <v>33</v>
      </c>
      <c r="R302" t="s">
        <v>33</v>
      </c>
      <c r="S302" t="s">
        <v>33</v>
      </c>
      <c r="T302">
        <v>0</v>
      </c>
      <c r="U302" t="s">
        <v>41</v>
      </c>
    </row>
    <row r="303" spans="1:21" x14ac:dyDescent="0.25">
      <c r="A303" t="s">
        <v>3522</v>
      </c>
      <c r="B303" t="s">
        <v>3523</v>
      </c>
      <c r="C303" t="s">
        <v>3524</v>
      </c>
      <c r="D303" t="s">
        <v>3523</v>
      </c>
      <c r="E303" t="s">
        <v>3527</v>
      </c>
      <c r="F303" t="s">
        <v>3528</v>
      </c>
      <c r="G303" t="s">
        <v>33</v>
      </c>
      <c r="H303" t="s">
        <v>33</v>
      </c>
      <c r="I303" t="s">
        <v>79</v>
      </c>
      <c r="J303" t="s">
        <v>79</v>
      </c>
      <c r="K303" t="s">
        <v>79</v>
      </c>
      <c r="L303" t="s">
        <v>79</v>
      </c>
      <c r="M303" t="s">
        <v>79</v>
      </c>
      <c r="N303" t="s">
        <v>79</v>
      </c>
      <c r="O303" t="s">
        <v>79</v>
      </c>
      <c r="P303" t="s">
        <v>79</v>
      </c>
      <c r="Q303" t="s">
        <v>79</v>
      </c>
      <c r="R303" t="s">
        <v>191</v>
      </c>
      <c r="S303" t="s">
        <v>81</v>
      </c>
      <c r="T303">
        <v>1</v>
      </c>
      <c r="U303" t="s">
        <v>41</v>
      </c>
    </row>
    <row r="304" spans="1:21" x14ac:dyDescent="0.25">
      <c r="A304" t="s">
        <v>3555</v>
      </c>
      <c r="B304" t="s">
        <v>3556</v>
      </c>
      <c r="C304" t="s">
        <v>3557</v>
      </c>
      <c r="D304" t="s">
        <v>3556</v>
      </c>
      <c r="E304" t="s">
        <v>3560</v>
      </c>
      <c r="F304" t="s">
        <v>34</v>
      </c>
      <c r="G304" t="s">
        <v>33</v>
      </c>
      <c r="H304" t="s">
        <v>33</v>
      </c>
      <c r="I304" t="s">
        <v>33</v>
      </c>
      <c r="J304" t="s">
        <v>33</v>
      </c>
      <c r="K304" t="s">
        <v>33</v>
      </c>
      <c r="L304" t="s">
        <v>33</v>
      </c>
      <c r="M304" t="s">
        <v>33</v>
      </c>
      <c r="N304" t="s">
        <v>33</v>
      </c>
      <c r="O304" t="s">
        <v>33</v>
      </c>
      <c r="P304" t="s">
        <v>33</v>
      </c>
      <c r="Q304" t="s">
        <v>33</v>
      </c>
      <c r="R304" t="s">
        <v>33</v>
      </c>
      <c r="S304" t="s">
        <v>33</v>
      </c>
      <c r="T304">
        <v>0</v>
      </c>
      <c r="U304" t="s">
        <v>41</v>
      </c>
    </row>
    <row r="305" spans="1:21" x14ac:dyDescent="0.25">
      <c r="A305" t="s">
        <v>3575</v>
      </c>
      <c r="B305" t="s">
        <v>3576</v>
      </c>
      <c r="C305" t="s">
        <v>3577</v>
      </c>
      <c r="D305" t="s">
        <v>3576</v>
      </c>
      <c r="E305" t="s">
        <v>3580</v>
      </c>
      <c r="F305" t="s">
        <v>3581</v>
      </c>
      <c r="G305" t="s">
        <v>33</v>
      </c>
      <c r="H305" t="s">
        <v>33</v>
      </c>
      <c r="I305" t="s">
        <v>170</v>
      </c>
      <c r="J305" t="s">
        <v>504</v>
      </c>
      <c r="K305" t="s">
        <v>309</v>
      </c>
      <c r="L305" t="s">
        <v>106</v>
      </c>
      <c r="M305" t="s">
        <v>79</v>
      </c>
      <c r="N305" t="s">
        <v>79</v>
      </c>
      <c r="O305" t="s">
        <v>79</v>
      </c>
      <c r="P305" t="s">
        <v>79</v>
      </c>
      <c r="Q305" t="s">
        <v>3582</v>
      </c>
      <c r="R305" t="s">
        <v>172</v>
      </c>
      <c r="S305" t="s">
        <v>79</v>
      </c>
      <c r="T305">
        <v>1</v>
      </c>
      <c r="U305" t="s">
        <v>41</v>
      </c>
    </row>
    <row r="306" spans="1:21" x14ac:dyDescent="0.25">
      <c r="A306" t="s">
        <v>3583</v>
      </c>
      <c r="B306" t="s">
        <v>3584</v>
      </c>
      <c r="C306" t="s">
        <v>3585</v>
      </c>
      <c r="D306" t="s">
        <v>3584</v>
      </c>
      <c r="E306" t="s">
        <v>3588</v>
      </c>
      <c r="F306" t="s">
        <v>34</v>
      </c>
      <c r="G306" t="s">
        <v>33</v>
      </c>
      <c r="H306" t="s">
        <v>33</v>
      </c>
      <c r="I306" t="s">
        <v>33</v>
      </c>
      <c r="J306" t="s">
        <v>33</v>
      </c>
      <c r="K306" t="s">
        <v>33</v>
      </c>
      <c r="L306" t="s">
        <v>33</v>
      </c>
      <c r="M306" t="s">
        <v>33</v>
      </c>
      <c r="N306" t="s">
        <v>33</v>
      </c>
      <c r="O306" t="s">
        <v>33</v>
      </c>
      <c r="P306" t="s">
        <v>33</v>
      </c>
      <c r="Q306" t="s">
        <v>33</v>
      </c>
      <c r="R306" t="s">
        <v>33</v>
      </c>
      <c r="S306" t="s">
        <v>33</v>
      </c>
      <c r="T306">
        <v>0</v>
      </c>
      <c r="U306" t="s">
        <v>41</v>
      </c>
    </row>
    <row r="307" spans="1:21" x14ac:dyDescent="0.25">
      <c r="A307" t="s">
        <v>3589</v>
      </c>
      <c r="B307" t="s">
        <v>3590</v>
      </c>
      <c r="C307" t="s">
        <v>3591</v>
      </c>
      <c r="D307" t="s">
        <v>3590</v>
      </c>
      <c r="E307" t="s">
        <v>3594</v>
      </c>
      <c r="F307" t="s">
        <v>3595</v>
      </c>
      <c r="G307" t="s">
        <v>33</v>
      </c>
      <c r="H307" t="s">
        <v>33</v>
      </c>
      <c r="I307" t="s">
        <v>170</v>
      </c>
      <c r="J307" t="s">
        <v>489</v>
      </c>
      <c r="K307" t="s">
        <v>438</v>
      </c>
      <c r="L307" t="s">
        <v>348</v>
      </c>
      <c r="M307" t="s">
        <v>79</v>
      </c>
      <c r="N307" t="s">
        <v>79</v>
      </c>
      <c r="O307" t="s">
        <v>79</v>
      </c>
      <c r="P307" t="s">
        <v>79</v>
      </c>
      <c r="Q307">
        <v>2006</v>
      </c>
      <c r="R307" t="s">
        <v>440</v>
      </c>
      <c r="S307" t="s">
        <v>79</v>
      </c>
      <c r="T307">
        <v>1</v>
      </c>
      <c r="U307" t="s">
        <v>41</v>
      </c>
    </row>
    <row r="308" spans="1:21" x14ac:dyDescent="0.25">
      <c r="A308" t="s">
        <v>3605</v>
      </c>
      <c r="B308" t="s">
        <v>3606</v>
      </c>
      <c r="C308" t="s">
        <v>3607</v>
      </c>
      <c r="D308" t="s">
        <v>3606</v>
      </c>
      <c r="E308" t="s">
        <v>3610</v>
      </c>
      <c r="F308" t="s">
        <v>3611</v>
      </c>
      <c r="G308" t="s">
        <v>33</v>
      </c>
      <c r="H308" t="s">
        <v>33</v>
      </c>
      <c r="I308" t="s">
        <v>79</v>
      </c>
      <c r="J308" t="s">
        <v>79</v>
      </c>
      <c r="K308" t="s">
        <v>79</v>
      </c>
      <c r="L308" t="s">
        <v>79</v>
      </c>
      <c r="M308" t="s">
        <v>79</v>
      </c>
      <c r="N308" t="s">
        <v>79</v>
      </c>
      <c r="O308" t="s">
        <v>79</v>
      </c>
      <c r="P308" t="s">
        <v>79</v>
      </c>
      <c r="Q308" t="s">
        <v>79</v>
      </c>
      <c r="R308" t="s">
        <v>80</v>
      </c>
      <c r="S308" t="s">
        <v>81</v>
      </c>
      <c r="T308">
        <v>1</v>
      </c>
      <c r="U308" t="s">
        <v>41</v>
      </c>
    </row>
    <row r="309" spans="1:21" x14ac:dyDescent="0.25">
      <c r="A309" t="s">
        <v>3622</v>
      </c>
      <c r="B309" t="s">
        <v>3623</v>
      </c>
      <c r="C309" t="s">
        <v>3624</v>
      </c>
      <c r="D309" t="s">
        <v>3623</v>
      </c>
      <c r="E309" t="s">
        <v>3627</v>
      </c>
      <c r="F309" t="s">
        <v>3628</v>
      </c>
      <c r="G309" t="s">
        <v>33</v>
      </c>
      <c r="H309" t="s">
        <v>33</v>
      </c>
      <c r="I309" t="s">
        <v>346</v>
      </c>
      <c r="J309" t="s">
        <v>33</v>
      </c>
      <c r="K309" t="s">
        <v>33</v>
      </c>
      <c r="L309" t="s">
        <v>33</v>
      </c>
      <c r="M309" t="s">
        <v>81</v>
      </c>
      <c r="N309" t="s">
        <v>81</v>
      </c>
      <c r="O309" t="s">
        <v>79</v>
      </c>
      <c r="P309" t="s">
        <v>2929</v>
      </c>
      <c r="Q309" t="s">
        <v>79</v>
      </c>
      <c r="R309" t="s">
        <v>1538</v>
      </c>
      <c r="S309" t="s">
        <v>79</v>
      </c>
      <c r="T309">
        <v>1</v>
      </c>
      <c r="U309" t="s">
        <v>41</v>
      </c>
    </row>
    <row r="310" spans="1:21" ht="409.5" x14ac:dyDescent="0.25">
      <c r="A310" t="s">
        <v>3629</v>
      </c>
      <c r="B310" t="s">
        <v>3630</v>
      </c>
      <c r="C310" t="s">
        <v>3631</v>
      </c>
      <c r="D310" t="s">
        <v>3630</v>
      </c>
      <c r="E310" t="s">
        <v>3634</v>
      </c>
      <c r="F310" t="s">
        <v>3635</v>
      </c>
      <c r="G310" s="1" t="s">
        <v>3636</v>
      </c>
      <c r="H310" t="s">
        <v>33</v>
      </c>
      <c r="I310" t="s">
        <v>79</v>
      </c>
      <c r="J310" t="s">
        <v>79</v>
      </c>
      <c r="K310" t="s">
        <v>79</v>
      </c>
      <c r="L310" t="s">
        <v>79</v>
      </c>
      <c r="M310" t="s">
        <v>79</v>
      </c>
      <c r="N310" t="s">
        <v>79</v>
      </c>
      <c r="O310" t="s">
        <v>79</v>
      </c>
      <c r="P310" t="s">
        <v>79</v>
      </c>
      <c r="Q310" t="s">
        <v>79</v>
      </c>
      <c r="R310" t="s">
        <v>33</v>
      </c>
      <c r="S310" t="s">
        <v>81</v>
      </c>
      <c r="T310">
        <v>1</v>
      </c>
      <c r="U310" t="s">
        <v>41</v>
      </c>
    </row>
    <row r="311" spans="1:21" x14ac:dyDescent="0.25">
      <c r="A311" t="s">
        <v>3652</v>
      </c>
      <c r="B311" t="s">
        <v>3653</v>
      </c>
      <c r="C311" t="s">
        <v>3654</v>
      </c>
      <c r="D311" t="s">
        <v>3653</v>
      </c>
      <c r="E311" t="s">
        <v>3652</v>
      </c>
      <c r="F311" t="s">
        <v>34</v>
      </c>
      <c r="G311" t="s">
        <v>33</v>
      </c>
      <c r="H311" t="s">
        <v>33</v>
      </c>
      <c r="I311" t="s">
        <v>33</v>
      </c>
      <c r="J311" t="s">
        <v>33</v>
      </c>
      <c r="K311" t="s">
        <v>33</v>
      </c>
      <c r="L311" t="s">
        <v>33</v>
      </c>
      <c r="M311" t="s">
        <v>33</v>
      </c>
      <c r="N311" t="s">
        <v>33</v>
      </c>
      <c r="O311" t="s">
        <v>33</v>
      </c>
      <c r="P311" t="s">
        <v>33</v>
      </c>
      <c r="Q311" t="s">
        <v>33</v>
      </c>
      <c r="R311" t="s">
        <v>33</v>
      </c>
      <c r="S311" t="s">
        <v>33</v>
      </c>
      <c r="T311">
        <v>0</v>
      </c>
      <c r="U311" t="s">
        <v>41</v>
      </c>
    </row>
    <row r="312" spans="1:21" x14ac:dyDescent="0.25">
      <c r="A312" t="s">
        <v>3657</v>
      </c>
      <c r="B312" t="s">
        <v>3658</v>
      </c>
      <c r="C312" t="s">
        <v>3659</v>
      </c>
      <c r="D312" t="s">
        <v>3658</v>
      </c>
      <c r="E312" t="s">
        <v>3657</v>
      </c>
      <c r="F312" t="s">
        <v>34</v>
      </c>
      <c r="G312" t="s">
        <v>33</v>
      </c>
      <c r="H312" t="s">
        <v>33</v>
      </c>
      <c r="I312" t="s">
        <v>33</v>
      </c>
      <c r="J312" t="s">
        <v>33</v>
      </c>
      <c r="K312" t="s">
        <v>33</v>
      </c>
      <c r="L312" t="s">
        <v>33</v>
      </c>
      <c r="M312" t="s">
        <v>33</v>
      </c>
      <c r="N312" t="s">
        <v>33</v>
      </c>
      <c r="O312" t="s">
        <v>33</v>
      </c>
      <c r="P312" t="s">
        <v>33</v>
      </c>
      <c r="Q312" t="s">
        <v>33</v>
      </c>
      <c r="R312" t="s">
        <v>33</v>
      </c>
      <c r="S312" t="s">
        <v>33</v>
      </c>
      <c r="T312">
        <v>0</v>
      </c>
      <c r="U312" t="s">
        <v>41</v>
      </c>
    </row>
    <row r="313" spans="1:21" x14ac:dyDescent="0.25">
      <c r="A313" t="s">
        <v>3662</v>
      </c>
      <c r="B313" t="s">
        <v>3663</v>
      </c>
      <c r="C313" t="s">
        <v>3664</v>
      </c>
      <c r="D313" t="s">
        <v>3663</v>
      </c>
      <c r="E313" t="s">
        <v>3662</v>
      </c>
      <c r="F313" t="s">
        <v>3667</v>
      </c>
      <c r="G313" t="s">
        <v>33</v>
      </c>
      <c r="H313" t="s">
        <v>3668</v>
      </c>
      <c r="I313" t="s">
        <v>170</v>
      </c>
      <c r="J313" t="s">
        <v>723</v>
      </c>
      <c r="K313" t="s">
        <v>438</v>
      </c>
      <c r="L313" t="s">
        <v>420</v>
      </c>
      <c r="M313" t="s">
        <v>79</v>
      </c>
      <c r="N313" t="s">
        <v>79</v>
      </c>
      <c r="O313" t="s">
        <v>79</v>
      </c>
      <c r="P313" t="s">
        <v>79</v>
      </c>
      <c r="Q313" t="s">
        <v>3669</v>
      </c>
      <c r="R313" t="s">
        <v>295</v>
      </c>
      <c r="S313" t="s">
        <v>79</v>
      </c>
      <c r="T313">
        <v>1</v>
      </c>
      <c r="U313" t="s">
        <v>41</v>
      </c>
    </row>
    <row r="314" spans="1:21" x14ac:dyDescent="0.25">
      <c r="A314" t="s">
        <v>3670</v>
      </c>
      <c r="B314" t="s">
        <v>3671</v>
      </c>
      <c r="C314" t="s">
        <v>3672</v>
      </c>
      <c r="D314" t="s">
        <v>3671</v>
      </c>
      <c r="E314" t="s">
        <v>3670</v>
      </c>
      <c r="F314" t="s">
        <v>3675</v>
      </c>
      <c r="G314" t="s">
        <v>33</v>
      </c>
      <c r="H314" t="s">
        <v>3676</v>
      </c>
      <c r="I314" t="s">
        <v>170</v>
      </c>
      <c r="J314" t="s">
        <v>104</v>
      </c>
      <c r="K314" t="s">
        <v>438</v>
      </c>
      <c r="L314" t="s">
        <v>106</v>
      </c>
      <c r="M314" t="s">
        <v>79</v>
      </c>
      <c r="N314" t="s">
        <v>79</v>
      </c>
      <c r="O314" t="s">
        <v>79</v>
      </c>
      <c r="P314" t="s">
        <v>79</v>
      </c>
      <c r="Q314" t="s">
        <v>3677</v>
      </c>
      <c r="R314" t="s">
        <v>3328</v>
      </c>
      <c r="S314" t="s">
        <v>79</v>
      </c>
      <c r="T314">
        <v>1</v>
      </c>
      <c r="U314" t="s">
        <v>41</v>
      </c>
    </row>
    <row r="315" spans="1:21" x14ac:dyDescent="0.25">
      <c r="A315" t="s">
        <v>3683</v>
      </c>
      <c r="B315" t="s">
        <v>3684</v>
      </c>
      <c r="C315" t="s">
        <v>3685</v>
      </c>
      <c r="D315" t="s">
        <v>3684</v>
      </c>
      <c r="E315" t="s">
        <v>3683</v>
      </c>
      <c r="F315" t="s">
        <v>3688</v>
      </c>
      <c r="G315" t="s">
        <v>3689</v>
      </c>
      <c r="H315" t="s">
        <v>3690</v>
      </c>
      <c r="I315" t="s">
        <v>79</v>
      </c>
      <c r="J315" t="s">
        <v>79</v>
      </c>
      <c r="K315" t="s">
        <v>79</v>
      </c>
      <c r="L315" t="s">
        <v>79</v>
      </c>
      <c r="M315" t="s">
        <v>79</v>
      </c>
      <c r="N315" t="s">
        <v>79</v>
      </c>
      <c r="O315" t="s">
        <v>79</v>
      </c>
      <c r="P315" t="s">
        <v>79</v>
      </c>
      <c r="Q315" t="s">
        <v>79</v>
      </c>
      <c r="R315" t="s">
        <v>33</v>
      </c>
      <c r="S315" t="s">
        <v>81</v>
      </c>
      <c r="T315">
        <v>1</v>
      </c>
      <c r="U315" t="s">
        <v>41</v>
      </c>
    </row>
    <row r="316" spans="1:21" x14ac:dyDescent="0.25">
      <c r="A316" t="s">
        <v>3691</v>
      </c>
      <c r="B316" t="s">
        <v>3692</v>
      </c>
      <c r="C316" t="s">
        <v>3693</v>
      </c>
      <c r="D316" t="s">
        <v>3692</v>
      </c>
      <c r="E316" t="s">
        <v>3691</v>
      </c>
      <c r="F316" t="s">
        <v>34</v>
      </c>
      <c r="G316" t="s">
        <v>33</v>
      </c>
      <c r="H316" t="s">
        <v>33</v>
      </c>
      <c r="I316" t="s">
        <v>33</v>
      </c>
      <c r="J316" t="s">
        <v>33</v>
      </c>
      <c r="K316" t="s">
        <v>33</v>
      </c>
      <c r="L316" t="s">
        <v>33</v>
      </c>
      <c r="M316" t="s">
        <v>33</v>
      </c>
      <c r="N316" t="s">
        <v>33</v>
      </c>
      <c r="O316" t="s">
        <v>33</v>
      </c>
      <c r="P316" t="s">
        <v>33</v>
      </c>
      <c r="Q316" t="s">
        <v>33</v>
      </c>
      <c r="R316" t="s">
        <v>33</v>
      </c>
      <c r="S316" t="s">
        <v>33</v>
      </c>
      <c r="T316">
        <v>0</v>
      </c>
      <c r="U316"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Hauer</dc:creator>
  <cp:lastModifiedBy>Mathew Hauer</cp:lastModifiedBy>
  <dcterms:created xsi:type="dcterms:W3CDTF">2022-09-16T14:05:42Z</dcterms:created>
  <dcterms:modified xsi:type="dcterms:W3CDTF">2022-09-29T12:12:05Z</dcterms:modified>
</cp:coreProperties>
</file>