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Owner\Desktop\KICKSTARTER_EXCEL_HOMEWORK_CHALLENGE\"/>
    </mc:Choice>
  </mc:AlternateContent>
  <xr:revisionPtr revIDLastSave="0" documentId="13_ncr:1_{6677D7BD-77D6-4F66-8076-B8E1483C250E}" xr6:coauthVersionLast="45" xr6:coauthVersionMax="45" xr10:uidLastSave="{00000000-0000-0000-0000-000000000000}"/>
  <bookViews>
    <workbookView xWindow="-110" yWindow="-110" windowWidth="21820" windowHeight="14020" activeTab="4" xr2:uid="{00000000-000D-0000-FFFF-FFFF00000000}"/>
  </bookViews>
  <sheets>
    <sheet name="Kickstarter Raw Data" sheetId="1" r:id="rId1"/>
    <sheet name="Category Analysis" sheetId="3" r:id="rId2"/>
    <sheet name="Sub Category Analysis" sheetId="4" r:id="rId3"/>
    <sheet name="Timeline Analysis" sheetId="5" r:id="rId4"/>
    <sheet name="Bonus Analysis 1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B11" i="6"/>
  <c r="B10" i="6"/>
  <c r="B9" i="6"/>
  <c r="B8" i="6"/>
  <c r="B7" i="6"/>
  <c r="B6" i="6"/>
  <c r="B5" i="6"/>
  <c r="B4" i="6"/>
  <c r="B3" i="6"/>
  <c r="B12" i="6"/>
  <c r="B13" i="6"/>
  <c r="C6" i="6"/>
  <c r="C5" i="6"/>
  <c r="C4" i="6"/>
  <c r="C3" i="6"/>
  <c r="D3" i="6"/>
  <c r="H2" i="6"/>
  <c r="G2" i="6"/>
  <c r="F2" i="6"/>
  <c r="E2" i="6"/>
  <c r="D2" i="6"/>
  <c r="C2" i="6"/>
  <c r="B2" i="6"/>
  <c r="E7" i="6" l="1"/>
  <c r="H7" i="6" s="1"/>
  <c r="E3" i="6"/>
  <c r="E11" i="6"/>
  <c r="H11" i="6" s="1"/>
  <c r="E10" i="6"/>
  <c r="G10" i="6" s="1"/>
  <c r="E12" i="6"/>
  <c r="F12" i="6" s="1"/>
  <c r="E8" i="6"/>
  <c r="H8" i="6" s="1"/>
  <c r="E6" i="6"/>
  <c r="G6" i="6" s="1"/>
  <c r="E5" i="6"/>
  <c r="G5" i="6" s="1"/>
  <c r="H12" i="6"/>
  <c r="E13" i="6"/>
  <c r="F13" i="6" s="1"/>
  <c r="E9" i="6"/>
  <c r="E4" i="6"/>
  <c r="F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7" i="6" l="1"/>
  <c r="G12" i="6"/>
  <c r="F10" i="6"/>
  <c r="F7" i="6"/>
  <c r="G11" i="6"/>
  <c r="H10" i="6"/>
  <c r="F6" i="6"/>
  <c r="G3" i="6"/>
  <c r="H3" i="6"/>
  <c r="F11" i="6"/>
  <c r="F8" i="6"/>
  <c r="G8" i="6"/>
  <c r="H5" i="6"/>
  <c r="H6" i="6"/>
  <c r="F5" i="6"/>
  <c r="G13" i="6"/>
  <c r="H13" i="6"/>
  <c r="G9" i="6"/>
  <c r="H9" i="6"/>
  <c r="F9" i="6"/>
  <c r="H4" i="6"/>
  <c r="F4" i="6"/>
  <c r="G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<sst xmlns="http://schemas.openxmlformats.org/spreadsheetml/2006/main" count="24820" uniqueCount="8401">
  <si>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</si>
  <si>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</si>
  <si>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</si>
  <si>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</si>
  <si>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</si>
  <si>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</si>
  <si>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</si>
  <si>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</si>
  <si>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</si>
  <si>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</si>
  <si>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</si>
  <si>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</si>
  <si>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</si>
  <si>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</si>
  <si>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</si>
  <si>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</si>
  <si>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</si>
  <si>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</si>
  <si>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</si>
  <si>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</si>
  <si>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</si>
  <si>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</si>
  <si>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</si>
  <si>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</si>
  <si>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</si>
  <si>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</si>
  <si>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</si>
  <si>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</si>
  <si>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</si>
  <si>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</si>
  <si>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</si>
  <si>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</si>
  <si>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</si>
  <si>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</si>
  <si>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</si>
  <si>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</si>
  <si>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</si>
  <si>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</si>
  <si>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</si>
  <si>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</si>
  <si>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</si>
  <si>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</si>
  <si>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</si>
  <si>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</si>
  <si>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</si>
  <si>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</si>
  <si>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</si>
  <si>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</si>
  <si>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</si>
  <si>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</si>
  <si>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</si>
  <si>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</si>
  <si>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</si>
  <si>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</si>
  <si>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</si>
  <si>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</si>
  <si>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</si>
  <si>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</si>
  <si>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</si>
  <si>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</si>
  <si>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</si>
  <si>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</si>
  <si>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</si>
  <si>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</si>
  <si>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</si>
  <si>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</si>
  <si>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</si>
  <si>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</si>
  <si>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</si>
  <si>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</si>
  <si>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</si>
  <si>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</si>
  <si>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</si>
  <si>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</si>
  <si>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</si>
  <si>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</si>
  <si>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</si>
  <si>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</si>
  <si>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</si>
  <si>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</si>
  <si>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</si>
  <si>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</si>
  <si>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</si>
  <si>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</si>
  <si>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</si>
  <si>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</si>
  <si>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</si>
  <si>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</si>
  <si>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</si>
  <si>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</si>
  <si>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</si>
  <si>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</si>
  <si>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</si>
  <si>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</si>
  <si>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</si>
  <si>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</si>
  <si>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</si>
  <si>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</si>
  <si>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</si>
  <si>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</si>
  <si>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</si>
  <si>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</si>
  <si>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</si>
  <si>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</si>
  <si>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</si>
  <si>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</si>
  <si>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</si>
  <si>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</si>
  <si>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</si>
  <si>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</si>
  <si>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</si>
  <si>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</si>
  <si>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</si>
  <si>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</si>
  <si>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</si>
  <si>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</si>
  <si>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</si>
  <si>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</si>
  <si>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</si>
  <si>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</si>
  <si>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</si>
  <si>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</si>
  <si>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</si>
  <si>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</si>
  <si>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</si>
  <si>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</si>
  <si>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</si>
  <si>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</si>
  <si>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</si>
  <si>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</si>
  <si>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</si>
  <si>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</si>
  <si>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</si>
  <si>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</si>
  <si>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</si>
  <si>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</si>
  <si>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</si>
  <si>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</si>
  <si>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</si>
  <si>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</si>
  <si>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</si>
  <si>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</si>
  <si>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</si>
  <si>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</si>
  <si>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</si>
  <si>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</si>
  <si>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</si>
  <si>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</si>
  <si>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</si>
  <si>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</si>
  <si>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</si>
  <si>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</si>
  <si>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</si>
  <si>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</si>
  <si>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</si>
  <si>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</si>
  <si>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</si>
  <si>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</si>
  <si>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</si>
  <si>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</si>
  <si>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</si>
  <si>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</si>
  <si>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</si>
  <si>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</si>
  <si>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</si>
  <si>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</si>
  <si>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</si>
  <si>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</si>
  <si>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</si>
  <si>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</si>
  <si>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</si>
  <si>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</si>
  <si>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</si>
  <si>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</si>
  <si>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</si>
  <si>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</si>
  <si>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</si>
  <si>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</si>
  <si>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</si>
  <si>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</si>
  <si>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</si>
  <si>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</si>
  <si>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</si>
  <si>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</si>
  <si>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</si>
  <si>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</si>
  <si>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</si>
  <si>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</si>
  <si>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</si>
  <si>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</si>
  <si>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</si>
  <si>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</si>
  <si>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</si>
  <si>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</si>
  <si>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</si>
  <si>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</si>
  <si>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</si>
  <si>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</si>
  <si>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</si>
  <si>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</si>
  <si>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</si>
  <si>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</si>
  <si>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</si>
  <si>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</si>
  <si>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</si>
  <si>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</si>
  <si>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</si>
  <si>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</si>
  <si>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</si>
  <si>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</si>
  <si>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</si>
  <si>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</si>
  <si>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</si>
  <si>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</si>
  <si>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</si>
  <si>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</si>
  <si>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</si>
  <si>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</si>
  <si>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</si>
  <si>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</si>
  <si>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</si>
  <si>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</si>
  <si>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</si>
  <si>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</si>
  <si>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</si>
  <si>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</si>
  <si>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</si>
  <si>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</si>
  <si>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</si>
  <si>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</si>
  <si>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</si>
  <si>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</si>
  <si>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</si>
  <si>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</si>
  <si>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</si>
  <si>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</si>
  <si>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</si>
  <si>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</si>
  <si>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</si>
  <si>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</si>
  <si>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</si>
  <si>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</si>
  <si>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</si>
  <si>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</si>
  <si>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</si>
  <si>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</si>
  <si>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</si>
  <si>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</si>
  <si>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</si>
  <si>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</si>
  <si>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</si>
  <si>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</si>
  <si>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</si>
  <si>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</si>
  <si>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</si>
  <si>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</si>
  <si>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</si>
  <si>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</si>
  <si>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</si>
  <si>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</si>
  <si>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</si>
  <si>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</si>
  <si>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</si>
  <si>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</si>
  <si>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</si>
  <si>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</si>
  <si>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</si>
  <si>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</si>
  <si>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</si>
  <si>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</si>
  <si>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</si>
  <si>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</si>
  <si>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</si>
  <si>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</si>
  <si>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</si>
  <si>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</si>
  <si>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</si>
  <si>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</si>
  <si>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</si>
  <si>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</si>
  <si>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</si>
  <si>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</si>
  <si>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</si>
  <si>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</si>
  <si>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</si>
  <si>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</si>
  <si>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</si>
  <si>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</si>
  <si>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</si>
  <si>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</si>
  <si>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</si>
  <si>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</si>
  <si>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</si>
  <si>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</si>
  <si>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</si>
  <si>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</si>
  <si>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</si>
  <si>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</si>
  <si>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</si>
  <si>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</si>
  <si>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</si>
  <si>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</si>
  <si>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</si>
  <si>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</si>
  <si>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</si>
  <si>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</si>
  <si>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</si>
  <si>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</si>
  <si>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</si>
  <si>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</si>
  <si>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</si>
  <si>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</si>
  <si>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</si>
  <si>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</si>
  <si>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</si>
  <si>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</si>
  <si>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</si>
  <si>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</si>
  <si>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</si>
  <si>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</si>
  <si>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</si>
  <si>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</si>
  <si>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</si>
  <si>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</si>
  <si>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</si>
  <si>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</si>
  <si>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</si>
  <si>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</si>
  <si>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</si>
  <si>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</si>
  <si>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</si>
  <si>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</si>
  <si>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</si>
  <si>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</si>
  <si>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</si>
  <si>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</si>
  <si>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</si>
  <si>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</si>
  <si>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</si>
  <si>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</si>
  <si>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</si>
  <si>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</si>
  <si>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</si>
  <si>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</si>
  <si>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</si>
  <si>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</si>
  <si>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</si>
  <si>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</si>
  <si>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</si>
  <si>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</si>
  <si>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</si>
  <si>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</si>
  <si>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</si>
  <si>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</si>
  <si>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</si>
  <si>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</si>
  <si>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</si>
  <si>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</si>
  <si>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</si>
  <si>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</si>
  <si>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</si>
  <si>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</si>
  <si>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</si>
  <si>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</si>
  <si>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</si>
  <si>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</si>
  <si>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</si>
  <si>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</si>
  <si>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</si>
  <si>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</si>
  <si>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</si>
  <si>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</si>
  <si>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</si>
  <si>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</si>
  <si>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</si>
  <si>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</si>
  <si>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</si>
  <si>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</si>
  <si>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</si>
  <si>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</si>
  <si>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</si>
  <si>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</si>
  <si>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</si>
  <si>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</si>
  <si>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</si>
  <si>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</si>
  <si>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</si>
  <si>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</si>
  <si>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</si>
  <si>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</si>
  <si>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</si>
  <si>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</si>
  <si>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</si>
  <si>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</si>
  <si>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</si>
  <si>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</si>
  <si>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</si>
  <si>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</si>
  <si>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</si>
  <si>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</si>
  <si>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</si>
  <si>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</si>
  <si>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</si>
  <si>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</si>
  <si>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</si>
  <si>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</si>
  <si>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</si>
  <si>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</si>
  <si>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</si>
  <si>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</si>
  <si>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</si>
  <si>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</si>
  <si>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</si>
  <si>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</si>
  <si>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</si>
  <si>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</si>
  <si>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</si>
  <si>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</si>
  <si>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</si>
  <si>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</si>
  <si>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</si>
  <si>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</si>
  <si>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</si>
  <si>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</si>
  <si>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</si>
  <si>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</si>
  <si>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</si>
  <si>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</si>
  <si>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</si>
  <si>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</si>
  <si>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</si>
  <si>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</si>
  <si>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</si>
  <si>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</si>
  <si>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</si>
  <si>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</si>
  <si>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</si>
  <si>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</si>
  <si>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</si>
  <si>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</si>
  <si>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</si>
  <si>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</si>
  <si>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</si>
  <si>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</si>
  <si>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</si>
  <si>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</si>
  <si>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</si>
  <si>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</si>
  <si>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</si>
  <si>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</si>
  <si>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</si>
  <si>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</si>
  <si>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</si>
  <si>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</si>
  <si>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</si>
  <si>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</si>
  <si>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</si>
  <si>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</si>
  <si>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</si>
  <si>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</si>
  <si>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</si>
  <si>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</si>
  <si>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</si>
  <si>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</si>
  <si>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</si>
  <si>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</si>
  <si>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</si>
  <si>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</si>
  <si>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</si>
  <si>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</si>
  <si>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</si>
  <si>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</si>
  <si>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</si>
  <si>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</si>
  <si>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</si>
  <si>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</si>
  <si>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</si>
  <si>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</si>
  <si>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</si>
  <si>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</si>
  <si>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</si>
  <si>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</si>
  <si>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</si>
  <si>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</si>
  <si>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</si>
  <si>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</si>
  <si>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</si>
  <si>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</si>
  <si>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</si>
  <si>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</si>
  <si>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</si>
  <si>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</si>
  <si>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</si>
  <si>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</si>
  <si>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</si>
  <si>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</si>
  <si>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</si>
  <si>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</si>
  <si>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</si>
  <si>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</si>
  <si>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</si>
  <si>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</si>
  <si>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</si>
  <si>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</si>
  <si>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</si>
  <si>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</si>
  <si>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</si>
  <si>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</si>
  <si>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</si>
  <si>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</si>
  <si>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</si>
  <si>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</si>
  <si>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</si>
  <si>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</si>
  <si>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</si>
  <si>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</si>
  <si>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</si>
  <si>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</si>
  <si>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</si>
  <si>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</si>
  <si>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</si>
  <si>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</si>
  <si>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</si>
  <si>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</si>
  <si>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</si>
  <si>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</si>
  <si>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</si>
  <si>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</si>
  <si>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</si>
  <si>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</si>
  <si>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</si>
  <si>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</si>
  <si>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</si>
  <si>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</si>
  <si>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</si>
  <si>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</si>
  <si>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</si>
  <si>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</si>
  <si>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</si>
  <si>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</si>
  <si>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</si>
  <si>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</si>
  <si>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</si>
  <si>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</si>
  <si>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</si>
  <si>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</si>
  <si>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</si>
  <si>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</si>
  <si>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</si>
  <si>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</si>
  <si>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</si>
  <si>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</si>
  <si>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</si>
  <si>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</si>
  <si>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</si>
  <si>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</si>
  <si>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</si>
  <si>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</si>
  <si>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</si>
  <si>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</si>
  <si>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</si>
  <si>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</si>
  <si>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</si>
  <si>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</si>
  <si>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</si>
  <si>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</si>
  <si>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</si>
  <si>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</si>
  <si>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</si>
  <si>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</si>
  <si>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</si>
  <si>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</si>
  <si>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</si>
  <si>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</si>
  <si>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</si>
  <si>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</si>
  <si>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</si>
  <si>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</si>
  <si>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</si>
  <si>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</si>
  <si>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</si>
  <si>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</si>
  <si>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</si>
  <si>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</si>
  <si>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</si>
  <si>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</si>
  <si>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</si>
  <si>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</si>
  <si>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</si>
  <si>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</si>
  <si>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</si>
  <si>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</si>
  <si>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</si>
  <si>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</si>
  <si>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</si>
  <si>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</si>
  <si>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</si>
  <si>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</si>
  <si>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</si>
  <si>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</si>
  <si>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</si>
  <si>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</si>
  <si>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</si>
  <si>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</si>
  <si>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</si>
  <si>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</si>
  <si>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</si>
  <si>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</si>
  <si>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</si>
  <si>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</si>
  <si>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</si>
  <si>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</si>
  <si>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</si>
  <si>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</si>
  <si>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</si>
  <si>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</si>
  <si>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</si>
  <si>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</si>
  <si>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</si>
  <si>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</si>
  <si>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</si>
  <si>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</si>
  <si>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</si>
  <si>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</si>
  <si>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</si>
  <si>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</si>
  <si>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</si>
  <si>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</si>
  <si>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</si>
  <si>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</si>
  <si>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</si>
  <si>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</si>
  <si>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</si>
  <si>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</si>
  <si>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</si>
  <si>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</si>
  <si>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</si>
  <si>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</si>
  <si>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</si>
  <si>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</si>
  <si>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</si>
  <si>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</si>
  <si>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</si>
  <si>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</si>
  <si>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</si>
  <si>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</si>
  <si>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</si>
  <si>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</si>
  <si>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</si>
  <si>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</si>
  <si>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</si>
  <si>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</si>
  <si>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</si>
  <si>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</si>
  <si>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</si>
  <si>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</si>
  <si>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</si>
  <si>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</si>
  <si>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</si>
  <si>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</si>
  <si>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</si>
  <si>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</si>
  <si>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</si>
  <si>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</si>
  <si>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</si>
  <si>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</si>
  <si>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</si>
  <si>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</si>
  <si>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</si>
  <si>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</si>
  <si>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</si>
  <si>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</si>
  <si>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</si>
  <si>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</si>
  <si>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</si>
  <si>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</si>
  <si>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</si>
  <si>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</si>
  <si>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</si>
  <si>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</si>
  <si>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</si>
  <si>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</si>
  <si>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</si>
  <si>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</si>
  <si>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</si>
  <si>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</si>
  <si>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</si>
  <si>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</si>
  <si>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</si>
  <si>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</si>
  <si>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</si>
  <si>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</si>
  <si>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</si>
  <si>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</si>
  <si>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</si>
  <si>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</si>
  <si>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</si>
  <si>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</si>
  <si>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</si>
  <si>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</si>
  <si>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</si>
  <si>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</si>
  <si>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</si>
  <si>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</si>
  <si>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</si>
  <si>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</si>
  <si>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</si>
  <si>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</si>
  <si>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</si>
  <si>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</si>
  <si>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</si>
  <si>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</si>
  <si>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</si>
  <si>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</si>
  <si>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</si>
  <si>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</si>
  <si>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</si>
  <si>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</si>
  <si>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</si>
  <si>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</si>
  <si>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</si>
  <si>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</si>
  <si>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</si>
  <si>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</si>
  <si>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</si>
  <si>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</si>
  <si>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</si>
  <si>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</si>
  <si>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</si>
  <si>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</si>
  <si>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</si>
  <si>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</si>
  <si>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</si>
  <si>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</si>
  <si>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</si>
  <si>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</si>
  <si>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</si>
  <si>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</si>
  <si>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</si>
  <si>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</si>
  <si>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</si>
  <si>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</si>
  <si>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</si>
  <si>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</si>
  <si>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</si>
  <si>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</si>
  <si>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</si>
  <si>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</si>
  <si>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</si>
  <si>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</si>
  <si>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</si>
  <si>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</si>
  <si>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</si>
  <si>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</si>
  <si>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</si>
  <si>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</si>
  <si>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</si>
  <si>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</si>
  <si>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</si>
  <si>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</si>
  <si>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</si>
  <si>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</si>
  <si>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</si>
  <si>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</si>
  <si>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</si>
  <si>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</si>
  <si>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</si>
  <si>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</si>
  <si>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</si>
  <si>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</si>
  <si>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</si>
  <si>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</si>
  <si>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</si>
  <si>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</si>
  <si>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</si>
  <si>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</si>
  <si>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</si>
  <si>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</si>
  <si>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</si>
  <si>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</si>
  <si>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</si>
  <si>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</si>
  <si>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</si>
  <si>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</si>
  <si>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</si>
  <si>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</si>
  <si>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</si>
  <si>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</si>
  <si>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</si>
  <si>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</si>
  <si>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</si>
  <si>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</si>
  <si>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</si>
  <si>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</si>
  <si>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</si>
  <si>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</si>
  <si>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</si>
  <si>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</si>
  <si>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</si>
  <si>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</si>
  <si>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</si>
  <si>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</si>
  <si>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</si>
  <si>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</si>
  <si>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</si>
  <si>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</si>
  <si>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</si>
  <si>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</si>
  <si>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</si>
  <si>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</si>
  <si>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</si>
  <si>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</si>
  <si>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</si>
  <si>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</si>
  <si>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</si>
  <si>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</si>
  <si>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</si>
  <si>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</si>
  <si>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</si>
  <si>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</si>
  <si>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</si>
  <si>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</si>
  <si>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</si>
  <si>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</si>
  <si>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</si>
  <si>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</si>
  <si>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</si>
  <si>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</si>
  <si>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</si>
  <si>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</si>
  <si>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</si>
  <si>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</si>
  <si>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</si>
  <si>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</si>
  <si>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</si>
  <si>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</si>
  <si>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</si>
  <si>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</si>
  <si>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</si>
  <si>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</si>
  <si>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</si>
  <si>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</si>
  <si>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</si>
  <si>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</si>
  <si>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</si>
  <si>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</si>
  <si>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</si>
  <si>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</si>
  <si>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</si>
  <si>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</si>
  <si>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</si>
  <si>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</si>
  <si>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</si>
  <si>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</si>
  <si>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</si>
  <si>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</si>
  <si>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</si>
  <si>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</si>
  <si>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</si>
  <si>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</si>
  <si>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</si>
  <si>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</si>
  <si>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</si>
  <si>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</si>
  <si>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</si>
  <si>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</si>
  <si>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</si>
  <si>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</si>
  <si>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</si>
  <si>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</si>
  <si>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</si>
  <si>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</si>
  <si>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</si>
  <si>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</si>
  <si>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</si>
  <si>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</si>
  <si>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</si>
  <si>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</si>
  <si>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</si>
  <si>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</si>
  <si>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</si>
  <si>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</si>
  <si>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</si>
  <si>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</si>
  <si>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</si>
  <si>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</si>
  <si>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</si>
  <si>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</si>
  <si>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</si>
  <si>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</si>
  <si>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</si>
  <si>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</si>
  <si>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</si>
  <si>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</si>
  <si>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</si>
  <si>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</si>
  <si>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</si>
  <si>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</si>
  <si>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</si>
  <si>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</si>
  <si>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</si>
  <si>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</si>
  <si>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</si>
  <si>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</si>
  <si>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</si>
  <si>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</si>
  <si>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</si>
  <si>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</si>
  <si>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</si>
  <si>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</si>
  <si>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</si>
  <si>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</si>
  <si>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</si>
  <si>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</si>
  <si>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</si>
  <si>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</si>
  <si>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</si>
  <si>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</si>
  <si>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</si>
  <si>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</si>
  <si>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</si>
  <si>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</si>
  <si>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</si>
  <si>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</si>
  <si>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</si>
  <si>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</si>
  <si>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</si>
  <si>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</si>
  <si>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</si>
  <si>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</si>
  <si>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</si>
  <si>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</si>
  <si>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</si>
  <si>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</si>
  <si>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</si>
  <si>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</si>
  <si>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</si>
  <si>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</si>
  <si>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</si>
  <si>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</si>
  <si>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</si>
  <si>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</si>
  <si>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</si>
  <si>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</si>
  <si>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</si>
  <si>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</si>
  <si>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</si>
  <si>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</si>
  <si>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</si>
  <si>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</si>
  <si>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</si>
  <si>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</si>
  <si>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</si>
  <si>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</si>
  <si>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</si>
  <si>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</si>
  <si>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</si>
  <si>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</si>
  <si>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</si>
  <si>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</si>
  <si>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</si>
  <si>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</si>
  <si>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</si>
  <si>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</si>
  <si>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</si>
  <si>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</si>
  <si>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</si>
  <si>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</si>
  <si>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</si>
  <si>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</si>
  <si>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</si>
  <si>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</si>
  <si>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</si>
  <si>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</si>
  <si>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</si>
  <si>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</si>
  <si>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</si>
  <si>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</si>
  <si>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</si>
  <si>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</si>
  <si>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</si>
  <si>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</si>
  <si>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</si>
  <si>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</si>
  <si>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</si>
  <si>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</si>
  <si>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</si>
  <si>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</si>
  <si>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</si>
  <si>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</si>
  <si>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</si>
  <si>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</si>
  <si>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</si>
  <si>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</si>
  <si>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</si>
  <si>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</si>
  <si>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</si>
  <si>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</si>
  <si>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</si>
  <si>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</si>
  <si>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</si>
  <si>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</si>
  <si>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</si>
  <si>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</si>
  <si>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</si>
  <si>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</si>
  <si>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</si>
  <si>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</si>
  <si>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</si>
  <si>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</si>
  <si>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</si>
  <si>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</si>
  <si>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</si>
  <si>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</si>
  <si>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</si>
  <si>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</si>
  <si>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</si>
  <si>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</si>
  <si>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</si>
  <si>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</si>
  <si>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</si>
  <si>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</si>
  <si>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</si>
  <si>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</si>
  <si>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</si>
  <si>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</si>
  <si>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</si>
  <si>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</si>
  <si>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</si>
  <si>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</si>
  <si>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</si>
  <si>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</si>
  <si>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</si>
  <si>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</si>
  <si>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</si>
  <si>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</si>
  <si>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</si>
  <si>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</si>
  <si>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</si>
  <si>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</si>
  <si>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</si>
  <si>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</si>
  <si>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</si>
  <si>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</si>
  <si>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</si>
  <si>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</si>
  <si>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</si>
  <si>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</si>
  <si>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</si>
  <si>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</si>
  <si>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</si>
  <si>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</si>
  <si>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</si>
  <si>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</si>
  <si>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</si>
  <si>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</si>
  <si>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</si>
  <si>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</si>
  <si>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</si>
  <si>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</si>
  <si>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</si>
  <si>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</si>
  <si>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</si>
  <si>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</si>
  <si>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</si>
  <si>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</si>
  <si>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</si>
  <si>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</si>
  <si>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</si>
  <si>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</si>
  <si>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</si>
  <si>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</si>
  <si>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</si>
  <si>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</si>
  <si>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</si>
  <si>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</si>
  <si>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</si>
  <si>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</si>
  <si>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</si>
  <si>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</si>
  <si>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</si>
  <si>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</si>
  <si>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</si>
  <si>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</si>
  <si>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</si>
  <si>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</si>
  <si>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</si>
  <si>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</si>
  <si>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</si>
  <si>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</si>
  <si>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</si>
  <si>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</si>
  <si>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</si>
  <si>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</si>
  <si>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</si>
  <si>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</si>
  <si>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</si>
  <si>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</si>
  <si>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</si>
  <si>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</si>
  <si>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</si>
  <si>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</si>
  <si>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</si>
  <si>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</si>
  <si>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</si>
  <si>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</si>
  <si>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</si>
  <si>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</si>
  <si>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</si>
  <si>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</si>
  <si>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</si>
  <si>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</si>
  <si>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</si>
  <si>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</si>
  <si>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</si>
  <si>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</si>
  <si>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</si>
  <si>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</si>
  <si>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</si>
  <si>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</si>
  <si>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</si>
  <si>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</si>
  <si>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</si>
  <si>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</si>
  <si>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</si>
  <si>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</si>
  <si>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</si>
  <si>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</si>
  <si>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</si>
  <si>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</si>
  <si>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</si>
  <si>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</si>
  <si>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</si>
  <si>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</si>
  <si>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</si>
  <si>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</si>
  <si>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</si>
  <si>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</si>
  <si>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</si>
  <si>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</si>
  <si>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</si>
  <si>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</si>
  <si>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</si>
  <si>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</si>
  <si>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</si>
  <si>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</si>
  <si>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</si>
  <si>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</si>
  <si>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</si>
  <si>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</si>
  <si>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</si>
  <si>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</si>
  <si>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</si>
  <si>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</si>
  <si>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</si>
  <si>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</si>
  <si>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</si>
  <si>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</si>
  <si>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</si>
  <si>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</si>
  <si>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</si>
  <si>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</si>
  <si>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</si>
  <si>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</si>
  <si>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</si>
  <si>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</si>
  <si>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</si>
  <si>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</si>
  <si>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</si>
  <si>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</si>
  <si>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</si>
  <si>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</si>
  <si>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</si>
  <si>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</si>
  <si>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</si>
  <si>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</si>
  <si>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</si>
  <si>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</si>
  <si>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</si>
  <si>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</si>
  <si>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</si>
  <si>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</si>
  <si>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</si>
  <si>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</si>
  <si>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</si>
  <si>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</si>
  <si>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</si>
  <si>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</si>
  <si>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</si>
  <si>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</si>
  <si>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</si>
  <si>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</si>
  <si>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</si>
  <si>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</si>
  <si>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</si>
  <si>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</si>
  <si>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</si>
  <si>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</si>
  <si>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</si>
  <si>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</si>
  <si>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</si>
  <si>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</si>
  <si>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</si>
  <si>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</si>
  <si>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</si>
  <si>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</si>
  <si>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</si>
  <si>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</si>
  <si>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</si>
  <si>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</si>
  <si>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</si>
  <si>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</si>
  <si>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</si>
  <si>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</si>
  <si>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</si>
  <si>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</si>
  <si>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</si>
  <si>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</si>
  <si>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</si>
  <si>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</si>
  <si>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</si>
  <si>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</si>
  <si>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</si>
  <si>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</si>
  <si>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</si>
  <si>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</si>
  <si>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</si>
  <si>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</si>
  <si>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</si>
  <si>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</si>
  <si>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</si>
  <si>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</si>
  <si>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</si>
  <si>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</si>
  <si>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</si>
  <si>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</si>
  <si>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</si>
  <si>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</si>
  <si>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</si>
  <si>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</si>
  <si>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</si>
  <si>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</si>
  <si>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</si>
  <si>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</si>
  <si>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</si>
  <si>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</si>
  <si>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</si>
  <si>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</si>
  <si>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</si>
  <si>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</si>
  <si>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</si>
  <si>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</si>
  <si>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</si>
  <si>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</si>
  <si>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</si>
  <si>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</si>
  <si>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</si>
  <si>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</si>
  <si>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</si>
  <si>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</si>
  <si>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</si>
  <si>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</si>
  <si>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</si>
  <si>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</si>
  <si>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</si>
  <si>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</si>
  <si>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</si>
  <si>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</si>
  <si>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</si>
  <si>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</si>
  <si>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</si>
  <si>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</si>
  <si>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</si>
  <si>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</si>
  <si>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</si>
  <si>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</si>
  <si>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</si>
  <si>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</si>
  <si>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</si>
  <si>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</si>
  <si>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</si>
  <si>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</si>
  <si>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</si>
  <si>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</si>
  <si>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</si>
  <si>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</si>
  <si>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</si>
  <si>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</si>
  <si>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</si>
  <si>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</si>
  <si>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</si>
  <si>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</si>
  <si>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</si>
  <si>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</si>
  <si>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</si>
  <si>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</si>
  <si>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</si>
  <si>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</si>
  <si>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</si>
  <si>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</si>
  <si>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</si>
  <si>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</si>
  <si>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</si>
  <si>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</si>
  <si>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</si>
  <si>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</si>
  <si>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</si>
  <si>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</si>
  <si>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</si>
  <si>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</si>
  <si>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</si>
  <si>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</si>
  <si>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</si>
  <si>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</si>
  <si>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</si>
  <si>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</si>
  <si>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</si>
  <si>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</si>
  <si>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</si>
  <si>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</si>
  <si>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</si>
  <si>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</si>
  <si>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</si>
  <si>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</si>
  <si>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</si>
  <si>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</si>
  <si>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</si>
  <si>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</si>
  <si>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</si>
  <si>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</si>
  <si>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</si>
  <si>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</si>
  <si>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</si>
  <si>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</si>
  <si>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</si>
  <si>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</si>
  <si>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</si>
  <si>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</si>
  <si>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</si>
  <si>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</si>
  <si>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</si>
  <si>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</si>
  <si>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</si>
  <si>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</si>
  <si>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</si>
  <si>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</si>
  <si>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</si>
  <si>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</si>
  <si>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</si>
  <si>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</si>
  <si>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</si>
  <si>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</si>
  <si>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</si>
  <si>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</si>
  <si>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</si>
  <si>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</si>
  <si>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</si>
  <si>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</si>
  <si>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</si>
  <si>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</si>
  <si>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</si>
  <si>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</si>
  <si>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</si>
  <si>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</si>
  <si>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</si>
  <si>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</si>
  <si>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</si>
  <si>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</si>
  <si>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</si>
  <si>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</si>
  <si>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</si>
  <si>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</si>
  <si>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</si>
  <si>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</si>
  <si>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</si>
  <si>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</si>
  <si>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</si>
  <si>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</si>
  <si>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</si>
  <si>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</si>
  <si>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</si>
  <si>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</si>
  <si>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</si>
  <si>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</si>
  <si>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</si>
  <si>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</si>
  <si>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</si>
  <si>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</si>
  <si>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</si>
  <si>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</si>
  <si>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</si>
  <si>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</si>
  <si>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</si>
  <si>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</si>
  <si>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</si>
  <si>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</si>
  <si>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</si>
  <si>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</si>
  <si>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</si>
  <si>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</si>
  <si>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</si>
  <si>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</si>
  <si>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</si>
  <si>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</si>
  <si>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</si>
  <si>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</si>
  <si>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</si>
  <si>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</si>
  <si>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</si>
  <si>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</si>
  <si>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</si>
  <si>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</si>
  <si>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</si>
  <si>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</si>
  <si>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</si>
  <si>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</si>
  <si>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</si>
  <si>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</si>
  <si>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</si>
  <si>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</si>
  <si>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</si>
  <si>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</si>
  <si>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</si>
  <si>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</si>
  <si>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</si>
  <si>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</si>
  <si>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</si>
  <si>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</si>
  <si>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</si>
  <si>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</si>
  <si>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</si>
  <si>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</si>
  <si>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</si>
  <si>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</si>
  <si>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</si>
  <si>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</si>
  <si>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</si>
  <si>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</si>
  <si>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</si>
  <si>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</si>
  <si>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</si>
  <si>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</si>
  <si>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</si>
  <si>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</si>
  <si>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</si>
  <si>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</si>
  <si>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</si>
  <si>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</si>
  <si>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</si>
  <si>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</si>
  <si>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</si>
  <si>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</si>
  <si>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</si>
  <si>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</si>
  <si>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</si>
  <si>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</si>
  <si>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</si>
  <si>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</si>
  <si>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</si>
  <si>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</si>
  <si>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</si>
  <si>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</si>
  <si>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</si>
  <si>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</si>
  <si>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</si>
  <si>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</si>
  <si>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</si>
  <si>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</si>
  <si>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</si>
  <si>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</si>
  <si>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</si>
  <si>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</si>
  <si>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</si>
  <si>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</si>
  <si>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</si>
  <si>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</si>
  <si>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</si>
  <si>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</si>
  <si>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</si>
  <si>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</si>
  <si>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</si>
  <si>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</si>
  <si>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</si>
  <si>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</si>
  <si>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</si>
  <si>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</si>
  <si>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</si>
  <si>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</si>
  <si>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</si>
  <si>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</si>
  <si>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</si>
  <si>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</si>
  <si>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</si>
  <si>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</si>
  <si>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</si>
  <si>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</si>
  <si>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</si>
  <si>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</si>
  <si>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</si>
  <si>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</si>
  <si>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</si>
  <si>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</si>
  <si>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</si>
  <si>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</si>
  <si>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</si>
  <si>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</si>
  <si>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</si>
  <si>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</si>
  <si>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</si>
  <si>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</si>
  <si>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</si>
  <si>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</si>
  <si>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</si>
  <si>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</si>
  <si>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</si>
  <si>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</si>
  <si>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</si>
  <si>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</si>
  <si>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</si>
  <si>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</si>
  <si>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</si>
  <si>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</si>
  <si>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</si>
  <si>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</si>
  <si>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</si>
  <si>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</si>
  <si>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</si>
  <si>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</si>
  <si>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</si>
  <si>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</si>
  <si>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</si>
  <si>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</si>
  <si>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</si>
  <si>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</si>
  <si>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</si>
  <si>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</si>
  <si>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</si>
  <si>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</si>
  <si>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</si>
  <si>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</si>
  <si>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</si>
  <si>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</si>
  <si>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</si>
  <si>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</si>
  <si>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</si>
  <si>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</si>
  <si>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</si>
  <si>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</si>
  <si>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</si>
  <si>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</si>
  <si>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</si>
  <si>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</si>
  <si>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</si>
  <si>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</si>
  <si>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</si>
  <si>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</si>
  <si>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</si>
  <si>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</si>
  <si>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</si>
  <si>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</si>
  <si>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</si>
  <si>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</si>
  <si>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</si>
  <si>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</si>
  <si>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</si>
  <si>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</si>
  <si>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</si>
  <si>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</si>
  <si>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</si>
  <si>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</si>
  <si>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</si>
  <si>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</si>
  <si>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</si>
  <si>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</si>
  <si>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</si>
  <si>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</si>
  <si>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</si>
  <si>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</si>
  <si>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</si>
  <si>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</si>
  <si>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</si>
  <si>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</si>
  <si>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</si>
  <si>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</si>
  <si>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</si>
  <si>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</si>
  <si>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</si>
  <si>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</si>
  <si>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</si>
  <si>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</si>
  <si>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</si>
  <si>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</si>
  <si>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</si>
  <si>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</si>
  <si>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</si>
  <si>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</si>
  <si>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</si>
  <si>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</si>
  <si>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</si>
  <si>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</si>
  <si>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</si>
  <si>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</si>
  <si>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</si>
  <si>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</si>
  <si>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</si>
  <si>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</si>
  <si>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</si>
  <si>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</si>
  <si>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</si>
  <si>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</si>
  <si>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</si>
  <si>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</si>
  <si>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</si>
  <si>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</si>
  <si>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</si>
  <si>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</si>
  <si>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</si>
  <si>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</si>
  <si>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</si>
  <si>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</si>
  <si>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</si>
  <si>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</si>
  <si>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</si>
  <si>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</si>
  <si>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</si>
  <si>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</si>
  <si>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</si>
  <si>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</si>
  <si>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</si>
  <si>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</si>
  <si>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</si>
  <si>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</si>
  <si>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</si>
  <si>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</si>
  <si>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</si>
  <si>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</si>
  <si>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</si>
  <si>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</si>
  <si>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</si>
  <si>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</si>
  <si>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</si>
  <si>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</si>
  <si>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</si>
  <si>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</si>
  <si>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</si>
  <si>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</si>
  <si>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</si>
  <si>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</si>
  <si>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</si>
  <si>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</si>
  <si>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</si>
  <si>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</si>
  <si>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</si>
  <si>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</si>
  <si>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</si>
  <si>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</si>
  <si>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</si>
  <si>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</si>
  <si>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</si>
  <si>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</si>
  <si>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</si>
  <si>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</si>
  <si>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</si>
  <si>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</si>
  <si>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</si>
  <si>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</si>
  <si>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</si>
  <si>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</si>
  <si>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</si>
  <si>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</si>
  <si>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</si>
  <si>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</si>
  <si>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</si>
  <si>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</si>
  <si>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</si>
  <si>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</si>
  <si>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</si>
  <si>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</si>
  <si>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</si>
  <si>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</si>
  <si>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</si>
  <si>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</si>
  <si>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</si>
  <si>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</si>
  <si>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</si>
  <si>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</si>
  <si>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</si>
  <si>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</si>
  <si>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</si>
  <si>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</si>
  <si>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</si>
  <si>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</si>
  <si>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</si>
  <si>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</si>
  <si>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</si>
  <si>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</si>
  <si>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</si>
  <si>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</si>
  <si>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</si>
  <si>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</si>
  <si>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</si>
  <si>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</si>
  <si>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</si>
  <si>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</si>
  <si>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</si>
  <si>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</si>
  <si>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</si>
  <si>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</si>
  <si>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</si>
  <si>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</si>
  <si>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</si>
  <si>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</si>
  <si>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</si>
  <si>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</si>
  <si>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</si>
  <si>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</si>
  <si>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</si>
  <si>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</si>
  <si>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</si>
  <si>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</si>
  <si>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</si>
  <si>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</si>
  <si>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</si>
  <si>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</si>
  <si>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</si>
  <si>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</si>
  <si>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</si>
  <si>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</si>
  <si>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</si>
  <si>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</si>
  <si>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</si>
  <si>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</si>
  <si>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</si>
  <si>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</si>
  <si>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</si>
  <si>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</si>
  <si>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</si>
  <si>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</si>
  <si>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</si>
  <si>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</si>
  <si>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</si>
  <si>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</si>
  <si>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</si>
  <si>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</si>
  <si>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</si>
  <si>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</si>
  <si>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</si>
  <si>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</si>
  <si>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</si>
  <si>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</si>
  <si>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</si>
  <si>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</si>
  <si>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</si>
  <si>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</si>
  <si>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</si>
  <si>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</si>
  <si>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</si>
  <si>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</si>
  <si>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</si>
  <si>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</si>
  <si>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</si>
  <si>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</si>
  <si>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</si>
  <si>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</si>
  <si>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</si>
  <si>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</si>
  <si>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</si>
  <si>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</si>
  <si>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</si>
  <si>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</si>
  <si>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</si>
  <si>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</si>
  <si>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</si>
  <si>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</si>
  <si>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</si>
  <si>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</si>
  <si>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</si>
  <si>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</si>
  <si>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</si>
  <si>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</si>
  <si>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</si>
  <si>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</si>
  <si>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</si>
  <si>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</si>
  <si>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</si>
  <si>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</si>
  <si>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</si>
  <si>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</si>
  <si>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</si>
  <si>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</si>
  <si>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</si>
  <si>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</si>
  <si>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</si>
  <si>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</si>
  <si>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</si>
  <si>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</si>
  <si>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</si>
  <si>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</si>
  <si>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</si>
  <si>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</si>
  <si>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</si>
  <si>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</si>
  <si>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</si>
  <si>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</si>
  <si>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</si>
  <si>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</si>
  <si>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</si>
  <si>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</si>
  <si>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</si>
  <si>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</si>
  <si>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</si>
  <si>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</si>
  <si>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</si>
  <si>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</si>
  <si>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</si>
  <si>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</si>
  <si>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</si>
  <si>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</si>
  <si>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</si>
  <si>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</si>
  <si>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</si>
  <si>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</si>
  <si>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</si>
  <si>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</si>
  <si>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</si>
  <si>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</si>
  <si>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</si>
  <si>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</si>
  <si>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</si>
  <si>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</si>
  <si>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</si>
  <si>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</si>
  <si>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</si>
  <si>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</si>
  <si>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</si>
  <si>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</si>
  <si>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</si>
  <si>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</si>
  <si>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</si>
  <si>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</si>
  <si>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</si>
  <si>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</si>
  <si>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</si>
  <si>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</si>
  <si>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</si>
  <si>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</si>
  <si>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</si>
  <si>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</si>
  <si>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</si>
  <si>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</si>
  <si>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</si>
  <si>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</si>
  <si>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</si>
  <si>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</si>
  <si>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</si>
  <si>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</si>
  <si>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</si>
  <si>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</si>
  <si>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</si>
  <si>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</si>
  <si>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</si>
  <si>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</si>
  <si>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</si>
  <si>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</si>
  <si>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</si>
  <si>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</si>
  <si>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</si>
  <si>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</si>
  <si>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</si>
  <si>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</si>
  <si>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</si>
  <si>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</si>
  <si>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</si>
  <si>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</si>
  <si>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</si>
  <si>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</si>
  <si>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</si>
  <si>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</si>
  <si>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</si>
  <si>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</si>
  <si>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</si>
  <si>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</si>
  <si>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</si>
  <si>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</si>
  <si>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</si>
  <si>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</si>
  <si>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</si>
  <si>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</si>
  <si>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</si>
  <si>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</si>
  <si>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</si>
  <si>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</si>
  <si>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</si>
  <si>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</si>
  <si>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</si>
  <si>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</si>
  <si>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</si>
  <si>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</si>
  <si>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</si>
  <si>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</si>
  <si>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</si>
  <si>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</si>
  <si>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</si>
  <si>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</si>
  <si>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</si>
  <si>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</si>
  <si>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</si>
  <si>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</si>
  <si>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</si>
  <si>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</si>
  <si>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</si>
  <si>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</si>
  <si>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</si>
  <si>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</si>
  <si>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</si>
  <si>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</si>
  <si>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</si>
  <si>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</si>
  <si>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</si>
  <si>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</si>
  <si>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</si>
  <si>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</si>
  <si>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</si>
  <si>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</si>
  <si>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</si>
  <si>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</si>
  <si>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</si>
  <si>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</si>
  <si>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</si>
  <si>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</si>
  <si>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</si>
  <si>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</si>
  <si>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</si>
  <si>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</si>
  <si>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</si>
  <si>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</si>
  <si>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</si>
  <si>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</si>
  <si>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</si>
  <si>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</si>
  <si>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</si>
  <si>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</si>
  <si>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</si>
  <si>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</si>
  <si>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</si>
  <si>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</si>
  <si>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</si>
  <si>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</si>
  <si>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</si>
  <si>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</si>
  <si>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</si>
  <si>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</si>
  <si>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</si>
  <si>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</si>
  <si>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</si>
  <si>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</si>
  <si>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</si>
  <si>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</si>
  <si>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</si>
  <si>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</si>
  <si>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</si>
  <si>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</si>
  <si>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</si>
  <si>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</si>
  <si>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</si>
  <si>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</si>
  <si>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</si>
  <si>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</si>
  <si>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</si>
  <si>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</si>
  <si>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</si>
  <si>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</si>
  <si>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</si>
  <si>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</si>
  <si>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</si>
  <si>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</si>
  <si>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</si>
  <si>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</si>
  <si>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</si>
  <si>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</si>
  <si>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</si>
  <si>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</si>
  <si>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</si>
  <si>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</si>
  <si>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</si>
  <si>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</si>
  <si>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</si>
  <si>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</si>
  <si>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</si>
  <si>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</si>
  <si>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</si>
  <si>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</si>
  <si>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</si>
  <si>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</si>
  <si>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</si>
  <si>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</si>
  <si>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</si>
  <si>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</si>
  <si>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</si>
  <si>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</si>
  <si>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</si>
  <si>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</si>
  <si>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</si>
  <si>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</si>
  <si>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</si>
  <si>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</si>
  <si>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</si>
  <si>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</si>
  <si>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</si>
  <si>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</si>
  <si>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</si>
  <si>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</si>
  <si>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</si>
  <si>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</si>
  <si>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</si>
  <si>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</si>
  <si>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</si>
  <si>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</si>
  <si>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</si>
  <si>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</si>
  <si>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</si>
  <si>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</si>
  <si>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</si>
  <si>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</si>
  <si>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</si>
  <si>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</si>
  <si>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</si>
  <si>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</si>
  <si>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</si>
  <si>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</si>
  <si>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</si>
  <si>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</si>
  <si>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</si>
  <si>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</si>
  <si>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</si>
  <si>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</si>
  <si>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</si>
  <si>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</si>
  <si>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</si>
  <si>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</si>
  <si>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</si>
  <si>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</si>
  <si>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</si>
  <si>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</si>
  <si>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</si>
  <si>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</si>
  <si>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</si>
  <si>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</si>
  <si>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</si>
  <si>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</si>
  <si>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</si>
  <si>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</si>
  <si>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</si>
  <si>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</si>
  <si>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</si>
  <si>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</si>
  <si>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</si>
  <si>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</si>
  <si>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</si>
  <si>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</si>
  <si>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</si>
  <si>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</si>
  <si>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</si>
  <si>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</si>
  <si>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</si>
  <si>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</si>
  <si>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</si>
  <si>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</si>
  <si>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</si>
  <si>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</si>
  <si>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</si>
  <si>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</si>
  <si>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</si>
  <si>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</si>
  <si>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</si>
  <si>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</si>
  <si>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</si>
  <si>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</si>
  <si>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</si>
  <si>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</si>
  <si>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</si>
  <si>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</si>
  <si>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</si>
  <si>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</si>
  <si>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</si>
  <si>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</si>
  <si>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</si>
  <si>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</si>
  <si>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</si>
  <si>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</si>
  <si>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</si>
  <si>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</si>
  <si>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</si>
  <si>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</si>
  <si>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</si>
  <si>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</si>
  <si>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</si>
  <si>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</si>
  <si>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</si>
  <si>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</si>
  <si>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</si>
  <si>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</si>
  <si>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</si>
  <si>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</si>
  <si>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</si>
  <si>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</si>
  <si>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</si>
  <si>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</si>
  <si>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</si>
  <si>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</si>
  <si>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</si>
  <si>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</si>
  <si>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</si>
  <si>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</si>
  <si>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</si>
  <si>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</si>
  <si>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</si>
  <si>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</si>
  <si>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</si>
  <si>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</si>
  <si>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</si>
  <si>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</si>
  <si>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</si>
  <si>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</si>
  <si>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</si>
  <si>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</si>
  <si>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</si>
  <si>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</si>
  <si>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</si>
  <si>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</si>
  <si>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</si>
  <si>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</si>
  <si>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</si>
  <si>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</si>
  <si>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</si>
  <si>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</si>
  <si>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</si>
  <si>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</si>
  <si>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</si>
  <si>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</si>
  <si>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</si>
  <si>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</si>
  <si>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</si>
  <si>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</si>
  <si>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</si>
  <si>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</si>
  <si>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</si>
  <si>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</si>
  <si>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</si>
  <si>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</si>
  <si>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</si>
  <si>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</si>
  <si>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</si>
  <si>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</si>
  <si>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</si>
  <si>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</si>
  <si>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</si>
  <si>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</si>
  <si>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</si>
  <si>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</si>
  <si>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</si>
  <si>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</si>
  <si>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</si>
  <si>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</si>
  <si>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</si>
  <si>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</si>
  <si>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</si>
  <si>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</si>
  <si>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</si>
  <si>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</si>
  <si>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</si>
  <si>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</si>
  <si>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</si>
  <si>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</si>
  <si>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</si>
  <si>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</si>
  <si>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</si>
  <si>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</si>
  <si>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</si>
  <si>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</si>
  <si>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</si>
  <si>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</si>
  <si>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</si>
  <si>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</si>
  <si>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</si>
  <si>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</si>
  <si>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</si>
  <si>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</si>
  <si>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</si>
  <si>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</si>
  <si>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</si>
  <si>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</si>
  <si>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</si>
  <si>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</si>
  <si>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</si>
  <si>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</si>
  <si>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</si>
  <si>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</si>
  <si>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</si>
  <si>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</si>
  <si>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</si>
  <si>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</si>
  <si>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</si>
  <si>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</si>
  <si>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</si>
  <si>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</si>
  <si>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</si>
  <si>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</si>
  <si>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</si>
  <si>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</si>
  <si>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</si>
  <si>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</si>
  <si>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</si>
  <si>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</si>
  <si>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</si>
  <si>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</si>
  <si>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</si>
  <si>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</si>
  <si>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</si>
  <si>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</si>
  <si>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</si>
  <si>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</si>
  <si>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</si>
  <si>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</si>
  <si>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</si>
  <si>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</si>
  <si>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</si>
  <si>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</si>
  <si>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</si>
  <si>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</si>
  <si>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</si>
  <si>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</si>
  <si>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</si>
  <si>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</si>
  <si>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</si>
  <si>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</si>
  <si>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</si>
  <si>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</si>
  <si>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</si>
  <si>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</si>
  <si>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</si>
  <si>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</si>
  <si>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</si>
  <si>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</si>
  <si>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</si>
  <si>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</si>
  <si>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</si>
  <si>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</si>
  <si>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</si>
  <si>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</si>
  <si>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</si>
  <si>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</si>
  <si>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</si>
  <si>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</si>
  <si>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</si>
  <si>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</si>
  <si>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</si>
  <si>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</si>
  <si>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</si>
  <si>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</si>
  <si>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</si>
  <si>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</si>
  <si>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</si>
  <si>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</si>
  <si>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</si>
  <si>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</si>
  <si>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</si>
  <si>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</si>
  <si>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</si>
  <si>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</si>
  <si>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</si>
  <si>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</si>
  <si>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</si>
  <si>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</si>
  <si>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</si>
  <si>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</si>
  <si>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</si>
  <si>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</si>
  <si>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</si>
  <si>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</si>
  <si>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</si>
  <si>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</si>
  <si>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</si>
  <si>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</si>
  <si>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</si>
  <si>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</si>
  <si>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</si>
  <si>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</si>
  <si>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</si>
  <si>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</si>
  <si>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</si>
  <si>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</si>
  <si>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</si>
  <si>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</si>
  <si>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</si>
  <si>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</si>
  <si>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</si>
  <si>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</si>
  <si>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</si>
  <si>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</si>
  <si>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</si>
  <si>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</si>
  <si>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</si>
  <si>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</si>
  <si>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</si>
  <si>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</si>
  <si>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</si>
  <si>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</si>
  <si>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</si>
  <si>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</si>
  <si>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</si>
  <si>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</si>
  <si>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</si>
  <si>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</si>
  <si>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</si>
  <si>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</si>
  <si>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</si>
  <si>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</si>
  <si>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</si>
  <si>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</si>
  <si>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</si>
  <si>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</si>
  <si>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</si>
  <si>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</si>
  <si>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</si>
  <si>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</si>
  <si>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</si>
  <si>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</si>
  <si>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</si>
  <si>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</si>
  <si>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</si>
  <si>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</si>
  <si>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</si>
  <si>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</si>
  <si>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</si>
  <si>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</si>
  <si>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</si>
  <si>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</si>
  <si>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</si>
  <si>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</si>
  <si>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</si>
  <si>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</si>
  <si>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</si>
  <si>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</si>
  <si>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</si>
  <si>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</si>
  <si>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</si>
  <si>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</si>
  <si>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</si>
  <si>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</si>
  <si>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</si>
  <si>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</si>
  <si>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</si>
  <si>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</si>
  <si>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</si>
  <si>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</si>
  <si>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</si>
  <si>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</si>
  <si>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</si>
  <si>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</si>
  <si>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</si>
  <si>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</si>
  <si>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</si>
  <si>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</si>
  <si>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</si>
  <si>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</si>
  <si>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</si>
  <si>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</si>
  <si>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</si>
  <si>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</si>
  <si>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</si>
  <si>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</si>
  <si>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</si>
  <si>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</si>
  <si>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</si>
  <si>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</si>
  <si>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</si>
  <si>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</si>
  <si>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</si>
  <si>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</si>
  <si>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</si>
  <si>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</si>
  <si>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</si>
  <si>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</si>
  <si>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</si>
  <si>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</si>
  <si>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</si>
  <si>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</si>
  <si>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</si>
  <si>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</si>
  <si>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</si>
  <si>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</si>
  <si>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</si>
  <si>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</si>
  <si>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</si>
  <si>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</si>
  <si>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</si>
  <si>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</si>
  <si>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</si>
  <si>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</si>
  <si>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</si>
  <si>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</si>
  <si>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</si>
  <si>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</si>
  <si>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</si>
  <si>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</si>
  <si>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</si>
  <si>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</si>
  <si>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</si>
  <si>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</si>
  <si>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</si>
  <si>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</si>
  <si>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</si>
  <si>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</si>
  <si>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</si>
  <si>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</si>
  <si>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</si>
  <si>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</si>
  <si>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</si>
  <si>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</si>
  <si>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</si>
  <si>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</si>
  <si>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</si>
  <si>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</si>
  <si>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</si>
  <si>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</si>
  <si>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</si>
  <si>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</si>
  <si>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</si>
  <si>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</si>
  <si>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</si>
  <si>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</si>
  <si>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</si>
  <si>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</si>
  <si>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</si>
  <si>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</si>
  <si>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</si>
  <si>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</si>
  <si>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</si>
  <si>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</si>
  <si>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</si>
  <si>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</si>
  <si>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</si>
  <si>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</si>
  <si>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</si>
  <si>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</si>
  <si>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</si>
  <si>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</si>
  <si>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</si>
  <si>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</si>
  <si>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</si>
  <si>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</si>
  <si>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</si>
  <si>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</si>
  <si>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</si>
  <si>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</si>
  <si>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</si>
  <si>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</si>
  <si>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</si>
  <si>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</si>
  <si>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</si>
  <si>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</si>
  <si>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</si>
  <si>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</si>
  <si>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</si>
  <si>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</si>
  <si>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</si>
  <si>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</si>
  <si>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</si>
  <si>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</si>
  <si>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</si>
  <si>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</si>
  <si>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</si>
  <si>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</si>
  <si>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</si>
  <si>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</si>
  <si>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</si>
  <si>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</si>
  <si>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</si>
  <si>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</si>
  <si>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</si>
  <si>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</si>
  <si>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</si>
  <si>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</si>
  <si>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</si>
  <si>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</si>
  <si>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</si>
  <si>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</si>
  <si>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</si>
  <si>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</si>
  <si>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</si>
  <si>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</si>
  <si>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</si>
  <si>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</si>
  <si>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</si>
  <si>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</si>
  <si>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</si>
  <si>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</si>
  <si>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</si>
  <si>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</si>
  <si>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</si>
  <si>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</si>
  <si>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</si>
  <si>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</si>
  <si>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</si>
  <si>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</si>
  <si>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</si>
  <si>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</si>
  <si>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</si>
  <si>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</si>
  <si>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</si>
  <si>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</si>
  <si>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</si>
  <si>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</si>
  <si>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</si>
  <si>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</si>
  <si>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</si>
  <si>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</si>
  <si>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</si>
  <si>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</si>
  <si>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</si>
  <si>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</si>
  <si>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</si>
  <si>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</si>
  <si>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</si>
  <si>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</si>
  <si>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</si>
  <si>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</si>
  <si>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</si>
  <si>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</si>
  <si>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</si>
  <si>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</si>
  <si>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</si>
  <si>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</si>
  <si>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</si>
  <si>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</si>
  <si>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</si>
  <si>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</si>
  <si>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</si>
  <si>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</si>
  <si>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</si>
  <si>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</si>
  <si>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</si>
  <si>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</si>
  <si>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</si>
  <si>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</si>
  <si>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</si>
  <si>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</si>
  <si>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</si>
  <si>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</si>
  <si>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</si>
  <si>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</si>
  <si>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</si>
  <si>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</si>
  <si>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</si>
  <si>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</si>
  <si>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</si>
  <si>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</si>
  <si>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</si>
  <si>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</si>
  <si>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</si>
  <si>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</si>
  <si>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</si>
  <si>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</si>
  <si>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</si>
  <si>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</si>
  <si>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</si>
  <si>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</si>
  <si>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</si>
  <si>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</si>
  <si>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</si>
  <si>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</si>
  <si>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</si>
  <si>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</si>
  <si>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</si>
  <si>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</si>
  <si>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</si>
  <si>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</si>
  <si>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</si>
  <si>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</si>
  <si>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</si>
  <si>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</si>
  <si>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</si>
  <si>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</si>
  <si>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</si>
  <si>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</si>
  <si>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</si>
  <si>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</si>
  <si>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</si>
  <si>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</si>
  <si>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</si>
  <si>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</si>
  <si>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</si>
  <si>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</si>
  <si>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</si>
  <si>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</si>
  <si>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</si>
  <si>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</si>
  <si>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</si>
  <si>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</si>
  <si>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</si>
  <si>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</si>
  <si>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</si>
  <si>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</si>
  <si>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</si>
  <si>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</si>
  <si>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</si>
  <si>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</si>
  <si>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</si>
  <si>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</si>
  <si>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</si>
  <si>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</si>
  <si>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</si>
  <si>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</si>
  <si>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</si>
  <si>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</si>
  <si>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</si>
  <si>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</si>
  <si>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</si>
  <si>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</si>
  <si>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</si>
  <si>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</si>
  <si>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</si>
  <si>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</si>
  <si>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</si>
  <si>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</si>
  <si>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</si>
  <si>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</si>
  <si>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</si>
  <si>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</si>
  <si>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</si>
  <si>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</si>
  <si>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</si>
  <si>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</si>
  <si>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</si>
  <si>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</si>
  <si>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</si>
  <si>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</si>
  <si>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</si>
  <si>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</si>
  <si>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</si>
  <si>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</si>
  <si>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</si>
  <si>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</si>
  <si>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</si>
  <si>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</si>
  <si>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</si>
  <si>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</si>
  <si>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</si>
  <si>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</si>
  <si>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</si>
  <si>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</si>
  <si>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</si>
  <si>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</si>
  <si>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</si>
  <si>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</si>
  <si>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</si>
  <si>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</si>
  <si>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</si>
  <si>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</si>
  <si>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</si>
  <si>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</si>
  <si>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</si>
  <si>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</si>
  <si>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</si>
  <si>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</si>
  <si>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</si>
  <si>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</si>
  <si>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</si>
  <si>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</si>
  <si>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</si>
  <si>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</si>
  <si>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</si>
  <si>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</si>
  <si>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</si>
  <si>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</si>
  <si>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</si>
  <si>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</si>
  <si>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</si>
  <si>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</si>
  <si>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</si>
  <si>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</si>
  <si>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</si>
  <si>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</si>
  <si>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</si>
  <si>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</si>
  <si>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</si>
  <si>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</si>
  <si>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</si>
  <si>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</si>
  <si>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</si>
  <si>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</si>
  <si>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</si>
  <si>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</si>
  <si>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</si>
  <si>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</si>
  <si>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</si>
  <si>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</si>
  <si>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</si>
  <si>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</si>
  <si>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</si>
  <si>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</si>
  <si>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</si>
  <si>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</si>
  <si>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</si>
  <si>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</si>
  <si>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</si>
  <si>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</si>
  <si>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</si>
  <si>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</si>
  <si>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</si>
  <si>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</si>
  <si>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</si>
  <si>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</si>
  <si>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</si>
  <si>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</si>
  <si>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</si>
  <si>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</si>
  <si>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</si>
  <si>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</si>
  <si>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</si>
  <si>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</si>
  <si>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</si>
  <si>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</si>
  <si>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</si>
  <si>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</si>
  <si>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</si>
  <si>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</si>
  <si>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</si>
  <si>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</si>
  <si>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</si>
  <si>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</si>
  <si>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</si>
  <si>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</si>
  <si>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</si>
  <si>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</si>
  <si>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</si>
  <si>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</si>
  <si>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</si>
  <si>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</si>
  <si>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</si>
  <si>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</si>
  <si>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</si>
  <si>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</si>
  <si>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</si>
  <si>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</si>
  <si>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</si>
  <si>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</si>
  <si>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</si>
  <si>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</si>
  <si>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</si>
  <si>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</si>
  <si>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</si>
  <si>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</si>
  <si>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</si>
  <si>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</si>
  <si>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</si>
  <si>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</si>
  <si>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</si>
  <si>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</si>
  <si>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</si>
  <si>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</si>
  <si>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</si>
  <si>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</si>
  <si>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</si>
  <si>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</si>
  <si>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</si>
  <si>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</si>
  <si>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</si>
  <si>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</si>
  <si>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</si>
  <si>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</si>
  <si>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</si>
  <si>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</si>
  <si>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</si>
  <si>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</si>
  <si>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</si>
  <si>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</si>
  <si>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</si>
  <si>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</si>
  <si>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</si>
  <si>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</si>
  <si>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</si>
  <si>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</si>
  <si>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</si>
  <si>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</si>
  <si>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</si>
  <si>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</si>
  <si>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</si>
  <si>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</si>
  <si>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</si>
  <si>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</si>
  <si>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</si>
  <si>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</si>
  <si>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</si>
  <si>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</si>
  <si>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</si>
  <si>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</si>
  <si>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</si>
  <si>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</si>
  <si>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</si>
  <si>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</si>
  <si>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</si>
  <si>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</si>
  <si>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</si>
  <si>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</si>
  <si>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</si>
  <si>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</si>
  <si>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</si>
  <si>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</si>
  <si>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</si>
  <si>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</si>
  <si>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</si>
  <si>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</si>
  <si>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</si>
  <si>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</si>
  <si>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</si>
  <si>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</si>
  <si>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</si>
  <si>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</si>
  <si>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</si>
  <si>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</si>
  <si>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</si>
  <si>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</si>
  <si>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</si>
  <si>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</si>
  <si>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</si>
  <si>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</si>
  <si>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</si>
  <si>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</si>
  <si>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</si>
  <si>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</si>
  <si>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</si>
  <si>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</si>
  <si>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</si>
  <si>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</si>
  <si>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</si>
  <si>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</si>
  <si>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</si>
  <si>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</si>
  <si>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</si>
  <si>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</si>
  <si>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</si>
  <si>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</si>
  <si>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</si>
  <si>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</si>
  <si>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</si>
  <si>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</si>
  <si>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</si>
  <si>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</si>
  <si>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</si>
  <si>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</si>
  <si>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</si>
  <si>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</si>
  <si>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</si>
  <si>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</si>
  <si>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</si>
  <si>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</si>
  <si>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</si>
  <si>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</si>
  <si>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</si>
  <si>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</si>
  <si>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</si>
  <si>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</si>
  <si>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</si>
  <si>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</si>
  <si>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</si>
  <si>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</si>
  <si>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</si>
  <si>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</si>
  <si>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</si>
  <si>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</si>
  <si>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</si>
  <si>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</si>
  <si>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</si>
  <si>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</si>
  <si>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</si>
  <si>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</si>
  <si>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</si>
  <si>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</si>
  <si>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</si>
  <si>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</si>
  <si>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</si>
  <si>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</si>
  <si>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</si>
  <si>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</si>
  <si>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</si>
  <si>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</si>
  <si>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</si>
  <si>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</si>
  <si>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</si>
  <si>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</si>
  <si>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</si>
  <si>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</si>
  <si>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</si>
  <si>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</si>
  <si>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</si>
  <si>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</si>
  <si>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</si>
  <si>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</si>
  <si>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</si>
  <si>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</si>
  <si>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</si>
  <si>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</si>
  <si>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</si>
  <si>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</si>
  <si>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</si>
  <si>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</si>
  <si>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</si>
  <si>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</si>
  <si>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</si>
  <si>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</si>
  <si>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</si>
  <si>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</si>
  <si>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</si>
  <si>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</si>
  <si>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</si>
  <si>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</si>
  <si>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</si>
  <si>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</si>
  <si>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</si>
  <si>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</si>
  <si>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</si>
  <si>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</si>
  <si>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</si>
  <si>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</si>
  <si>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</si>
  <si>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</si>
  <si>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</si>
  <si>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</si>
  <si>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</si>
  <si>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</si>
  <si>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</si>
  <si>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</si>
  <si>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</si>
  <si>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</si>
  <si>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</si>
  <si>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</si>
  <si>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</si>
  <si>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</si>
  <si>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</si>
  <si>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</si>
  <si>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</si>
  <si>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</si>
  <si>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</si>
  <si>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</si>
  <si>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</si>
  <si>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</si>
  <si>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</si>
  <si>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</si>
  <si>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</si>
  <si>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</si>
  <si>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</si>
  <si>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</si>
  <si>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</si>
  <si>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</si>
  <si>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</si>
  <si>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</si>
  <si>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</si>
  <si>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</si>
  <si>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</si>
  <si>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</si>
  <si>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</si>
  <si>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</si>
  <si>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</si>
  <si>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</si>
  <si>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</si>
  <si>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</si>
  <si>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</si>
  <si>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</si>
  <si>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</si>
  <si>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</si>
  <si>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</si>
  <si>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</si>
  <si>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</si>
  <si>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</si>
  <si>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</si>
  <si>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</si>
  <si>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</si>
  <si>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</si>
  <si>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</si>
  <si>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</si>
  <si>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</si>
  <si>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</si>
  <si>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</si>
  <si>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</si>
  <si>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</si>
  <si>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</si>
  <si>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</si>
  <si>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</si>
  <si>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</si>
  <si>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</si>
  <si>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</si>
  <si>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</si>
  <si>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</si>
  <si>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</si>
  <si>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</si>
  <si>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</si>
  <si>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</si>
  <si>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</si>
  <si>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</si>
  <si>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</si>
  <si>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</si>
  <si>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</si>
  <si>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</si>
  <si>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</si>
  <si>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</si>
  <si>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</si>
  <si>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</si>
  <si>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</si>
  <si>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</si>
  <si>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</si>
  <si>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</si>
  <si>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</si>
  <si>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</si>
  <si>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</si>
  <si>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</si>
  <si>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</si>
  <si>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</si>
  <si>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</si>
  <si>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</si>
  <si>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</si>
  <si>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</si>
  <si>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</si>
  <si>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</si>
  <si>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</si>
  <si>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</si>
  <si>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</si>
  <si>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</si>
  <si>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</si>
  <si>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</si>
  <si>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</si>
  <si>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</si>
  <si>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</si>
  <si>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</si>
  <si>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</si>
  <si>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</si>
  <si>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</si>
  <si>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</si>
  <si>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</si>
  <si>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</si>
  <si>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</si>
  <si>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</si>
  <si>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</si>
  <si>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</si>
  <si>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</si>
  <si>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</si>
  <si>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</si>
  <si>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</si>
  <si>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</si>
  <si>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</si>
  <si>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</si>
  <si>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</si>
  <si>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</si>
  <si>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</si>
  <si>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</si>
  <si>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</si>
  <si>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</si>
  <si>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</si>
  <si>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</si>
  <si>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</si>
  <si>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</si>
  <si>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</si>
  <si>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</si>
  <si>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</si>
  <si>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</si>
  <si>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</si>
  <si>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</si>
  <si>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</si>
  <si>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</si>
  <si>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</si>
  <si>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</si>
  <si>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</si>
  <si>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</si>
  <si>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</si>
  <si>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</si>
  <si>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</si>
  <si>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</si>
  <si>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</si>
  <si>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</si>
  <si>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</si>
  <si>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</si>
  <si>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</si>
  <si>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</si>
  <si>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</si>
  <si>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</si>
  <si>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</si>
  <si>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</si>
  <si>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</si>
  <si>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</si>
  <si>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</si>
  <si>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</si>
  <si>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</si>
  <si>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</si>
  <si>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</si>
  <si>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</si>
  <si>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</si>
  <si>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</si>
  <si>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</si>
  <si>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</si>
  <si>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</si>
  <si>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</si>
  <si>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</si>
  <si>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</si>
  <si>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</si>
  <si>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</si>
  <si>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</si>
  <si>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</si>
  <si>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</si>
  <si>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</si>
  <si>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</si>
  <si>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</si>
  <si>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</si>
  <si>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</si>
  <si>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</si>
  <si>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</si>
  <si>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</si>
  <si>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</si>
  <si>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</si>
  <si>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</si>
  <si>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</si>
  <si>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</si>
  <si>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</si>
  <si>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</si>
  <si>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</si>
  <si>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</si>
  <si>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</si>
  <si>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</si>
  <si>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</si>
  <si>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</si>
  <si>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</si>
  <si>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</si>
  <si>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</si>
  <si>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</si>
  <si>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</si>
  <si>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</si>
  <si>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</si>
  <si>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</si>
  <si>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</si>
  <si>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</si>
  <si>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</si>
  <si>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</si>
  <si>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</si>
  <si>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</si>
  <si>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</si>
  <si>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</si>
  <si>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</si>
  <si>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</si>
  <si>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</si>
  <si>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</si>
  <si>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</si>
  <si>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</si>
  <si>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</si>
  <si>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</si>
  <si>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</si>
  <si>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</si>
  <si>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</si>
  <si>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</si>
  <si>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</si>
  <si>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</si>
  <si>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</si>
  <si>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</si>
  <si>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</si>
  <si>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</si>
  <si>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</si>
  <si>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</si>
  <si>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</si>
  <si>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</si>
  <si>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</si>
  <si>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</si>
  <si>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</si>
  <si>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</si>
  <si>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</si>
  <si>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</si>
  <si>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</si>
  <si>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</si>
  <si>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</si>
  <si>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</si>
  <si>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</si>
  <si>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</si>
  <si>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</si>
  <si>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</si>
  <si>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</si>
  <si>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</si>
  <si>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</si>
  <si>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</si>
  <si>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</si>
  <si>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</si>
  <si>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</si>
  <si>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</si>
  <si>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</si>
  <si>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</si>
  <si>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</si>
  <si>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</si>
  <si>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</si>
  <si>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</si>
  <si>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</si>
  <si>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</si>
  <si>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</si>
  <si>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</si>
  <si>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</si>
  <si>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</si>
  <si>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</si>
  <si>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</si>
  <si>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</si>
  <si>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</si>
  <si>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</si>
  <si>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</si>
  <si>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</si>
  <si>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</si>
  <si>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</si>
  <si>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</si>
  <si>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</si>
  <si>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</si>
  <si>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</si>
  <si>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</si>
  <si>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</si>
  <si>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</si>
  <si>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</si>
  <si>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</si>
  <si>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</si>
  <si>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</si>
  <si>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</si>
  <si>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</si>
  <si>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</si>
  <si>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</si>
  <si>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</si>
  <si>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</si>
  <si>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</si>
  <si>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</si>
  <si>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</si>
  <si>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</si>
  <si>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</si>
  <si>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</si>
  <si>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</si>
  <si>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</si>
  <si>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</si>
  <si>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</si>
  <si>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</si>
  <si>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</si>
  <si>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</si>
  <si>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</si>
  <si>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</si>
  <si>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</si>
  <si>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</si>
  <si>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</si>
  <si>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</si>
  <si>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</si>
  <si>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</si>
  <si>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</si>
  <si>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</si>
  <si>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</si>
  <si>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</si>
  <si>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</si>
  <si>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</si>
  <si>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</si>
  <si>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</si>
  <si>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</si>
  <si>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</si>
  <si>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</si>
  <si>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</si>
  <si>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</si>
  <si>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</si>
  <si>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</si>
  <si>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</si>
  <si>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</si>
  <si>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</si>
  <si>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</si>
  <si>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</si>
  <si>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</si>
  <si>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</si>
  <si>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</si>
  <si>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</si>
  <si>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</si>
  <si>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</si>
  <si>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</si>
  <si>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</si>
  <si>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</si>
  <si>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</si>
  <si>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</si>
  <si>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</si>
  <si>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</si>
  <si>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</si>
  <si>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</si>
  <si>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</si>
  <si>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</si>
  <si>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</si>
  <si>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</si>
  <si>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</si>
  <si>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</si>
  <si>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</si>
  <si>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</si>
  <si>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</si>
  <si>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</si>
  <si>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</si>
  <si>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</si>
  <si>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</si>
  <si>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</si>
  <si>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</si>
  <si>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</si>
  <si>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</si>
  <si>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</si>
  <si>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</si>
  <si>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</si>
  <si>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</si>
  <si>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</si>
  <si>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</si>
  <si>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</si>
  <si>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</si>
  <si>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</si>
  <si>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</si>
  <si>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</si>
  <si>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</si>
  <si>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</si>
  <si>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</si>
  <si>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</si>
  <si>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</si>
  <si>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</si>
  <si>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</si>
  <si>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</si>
  <si>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</si>
  <si>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</si>
  <si>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</si>
  <si>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</si>
  <si>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</si>
  <si>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</si>
  <si>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</si>
  <si>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</si>
  <si>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</si>
  <si>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</si>
  <si>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</si>
  <si>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</si>
  <si>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</si>
  <si>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</si>
  <si>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</si>
  <si>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</si>
  <si>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</si>
  <si>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</si>
  <si>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</si>
  <si>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</si>
  <si>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</si>
  <si>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</si>
  <si>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</si>
  <si>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</si>
  <si>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</si>
  <si>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</si>
  <si>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</si>
  <si>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</si>
  <si>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</si>
  <si>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</si>
  <si>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</si>
  <si>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</si>
  <si>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</si>
  <si>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</si>
  <si>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</si>
  <si>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</si>
  <si>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</si>
  <si>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</si>
  <si>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</si>
  <si>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</si>
  <si>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</si>
  <si>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</si>
  <si>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</si>
  <si>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</si>
  <si>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</si>
  <si>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</si>
  <si>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</si>
  <si>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</si>
  <si>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</si>
  <si>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</si>
  <si>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</si>
  <si>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</si>
  <si>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</si>
  <si>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</si>
  <si>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</si>
  <si>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</si>
  <si>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</si>
  <si>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</si>
  <si>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</si>
  <si>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</si>
  <si>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</si>
  <si>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</si>
  <si>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</si>
  <si>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</si>
  <si>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</si>
  <si>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</si>
  <si>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</si>
  <si>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</si>
  <si>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</si>
  <si>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</si>
  <si>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</si>
  <si>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</si>
  <si>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</si>
  <si>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</si>
  <si>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</si>
  <si>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</si>
  <si>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</si>
  <si>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</si>
  <si>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</si>
  <si>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</si>
  <si>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</si>
  <si>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</si>
  <si>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</si>
  <si>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</si>
  <si>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</si>
  <si>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</si>
  <si>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</si>
  <si>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</si>
  <si>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</si>
  <si>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</si>
  <si>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</si>
  <si>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</si>
  <si>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</si>
  <si>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</si>
  <si>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</si>
  <si>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</si>
  <si>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</si>
  <si>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</si>
  <si>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</si>
  <si>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</si>
  <si>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</si>
  <si>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</si>
  <si>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</si>
  <si>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</si>
  <si>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</si>
  <si>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</si>
  <si>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</si>
  <si>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</si>
  <si>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</si>
  <si>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</si>
  <si>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</si>
  <si>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</si>
  <si>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</si>
  <si>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</si>
  <si>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</si>
  <si>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</si>
  <si>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</si>
  <si>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</si>
  <si>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</si>
  <si>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</si>
  <si>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</si>
  <si>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</si>
  <si>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</si>
  <si>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</si>
  <si>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</si>
  <si>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</si>
  <si>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</si>
  <si>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</si>
  <si>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</si>
  <si>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</si>
  <si>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</si>
  <si>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</si>
  <si>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</si>
  <si>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</si>
  <si>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</si>
  <si>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</si>
  <si>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</si>
  <si>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</si>
  <si>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</si>
  <si>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</si>
  <si>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</si>
  <si>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</si>
  <si>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</si>
  <si>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</si>
  <si>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</si>
  <si>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</si>
  <si>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</si>
  <si>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</si>
  <si>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</si>
  <si>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</si>
  <si>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</si>
  <si>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</si>
  <si>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</si>
  <si>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</si>
  <si>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</si>
  <si>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</si>
  <si>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</si>
  <si>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</si>
  <si>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</si>
  <si>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</si>
  <si>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</si>
  <si>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</si>
  <si>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</si>
  <si>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</si>
  <si>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</si>
  <si>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</si>
  <si>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</si>
  <si>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</si>
  <si>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</si>
  <si>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</si>
  <si>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</si>
  <si>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</si>
  <si>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</si>
  <si>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</si>
  <si>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</si>
  <si>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</si>
  <si>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</si>
  <si>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</si>
  <si>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</si>
  <si>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</si>
  <si>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</si>
  <si>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</si>
  <si>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</si>
  <si>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</si>
  <si>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</si>
  <si>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</si>
  <si>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</si>
  <si>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</si>
  <si>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</si>
  <si>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</si>
  <si>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</si>
  <si>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</si>
  <si>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</si>
  <si>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</si>
  <si>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</si>
  <si>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</si>
  <si>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</si>
  <si>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</si>
  <si>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</si>
  <si>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</si>
  <si>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</si>
  <si>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</si>
  <si>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</si>
  <si>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</si>
  <si>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</si>
  <si>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</si>
  <si>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</si>
  <si>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</si>
  <si>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</si>
  <si>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</si>
  <si>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</si>
  <si>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</si>
  <si>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</si>
  <si>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</si>
  <si>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</si>
  <si>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</si>
  <si>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</si>
  <si>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</si>
  <si>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</si>
  <si>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</si>
  <si>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</si>
  <si>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</si>
  <si>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</si>
  <si>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</si>
  <si>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</si>
  <si>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</si>
  <si>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</si>
  <si>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</si>
  <si>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</si>
  <si>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</si>
  <si>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</si>
  <si>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</si>
  <si>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</si>
  <si>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</si>
  <si>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</si>
  <si>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</si>
  <si>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</si>
  <si>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</si>
  <si>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</si>
  <si>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</si>
  <si>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</si>
  <si>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</si>
  <si>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</si>
  <si>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</si>
  <si>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</si>
  <si>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</si>
  <si>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</si>
  <si>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</si>
  <si>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</si>
  <si>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</si>
  <si>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</si>
  <si>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</si>
  <si>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</si>
  <si>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</si>
  <si>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</si>
  <si>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</si>
  <si>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</si>
  <si>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</si>
  <si>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</si>
  <si>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</si>
  <si>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</si>
  <si>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</si>
  <si>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</si>
  <si>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</si>
  <si>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</si>
  <si>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</si>
  <si>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</si>
  <si>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</si>
  <si>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</si>
  <si>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</si>
  <si>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</si>
  <si>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</si>
  <si>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</si>
  <si>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</si>
  <si>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</si>
  <si>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</si>
  <si>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</si>
  <si>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</si>
  <si>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</si>
  <si>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</si>
  <si>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</si>
  <si>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</si>
  <si>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</si>
  <si>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</si>
  <si>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</si>
  <si>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</si>
  <si>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</si>
  <si>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</si>
  <si>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</si>
  <si>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</si>
  <si>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</si>
  <si>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</si>
  <si>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</si>
  <si>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</si>
  <si>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</si>
  <si>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</si>
  <si>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</si>
  <si>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</si>
  <si>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</si>
  <si>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</si>
  <si>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</si>
  <si>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</si>
  <si>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</si>
  <si>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</si>
  <si>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</si>
  <si>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</si>
  <si>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</si>
  <si>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</si>
  <si>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</si>
  <si>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</si>
  <si>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</si>
  <si>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</si>
  <si>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</si>
  <si>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</si>
  <si>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</si>
  <si>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</si>
  <si>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</si>
  <si>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</si>
  <si>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</si>
  <si>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</si>
  <si>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</si>
  <si>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</si>
  <si>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</si>
  <si>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</si>
  <si>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</si>
  <si>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</si>
  <si>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</si>
  <si>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</si>
  <si>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</si>
  <si>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</si>
  <si>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</si>
  <si>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</si>
  <si>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</si>
  <si>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</si>
  <si>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</si>
  <si>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</si>
  <si>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</si>
  <si>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</si>
  <si>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</si>
  <si>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</si>
  <si>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</si>
  <si>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</si>
  <si>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</si>
  <si>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</si>
  <si>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</si>
  <si>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</si>
  <si>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</si>
  <si>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</si>
  <si>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</si>
  <si>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</si>
  <si>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</si>
  <si>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</si>
  <si>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</si>
  <si>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</si>
  <si>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</si>
  <si>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</si>
  <si>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</si>
  <si>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</si>
  <si>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</si>
  <si>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</si>
  <si>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</si>
  <si>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</si>
  <si>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</si>
  <si>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</si>
  <si>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</si>
  <si>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</si>
  <si>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</si>
  <si>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</si>
  <si>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</si>
  <si>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</si>
  <si>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</si>
  <si>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</si>
  <si>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</si>
  <si>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</si>
  <si>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</si>
  <si>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</si>
  <si>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</si>
  <si>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</si>
  <si>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</si>
  <si>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</si>
  <si>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</si>
  <si>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</si>
  <si>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</si>
  <si>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</si>
  <si>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</si>
  <si>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</si>
  <si>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</si>
  <si>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</si>
  <si>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</si>
  <si>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</si>
  <si>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</si>
  <si>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</si>
  <si>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</si>
  <si>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</si>
  <si>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</si>
  <si>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</si>
  <si>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</si>
  <si>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</si>
  <si>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</si>
  <si>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</si>
  <si>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</si>
  <si>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</si>
  <si>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</si>
  <si>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</si>
  <si>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</si>
  <si>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</si>
  <si>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</si>
  <si>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</si>
  <si>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</si>
  <si>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</si>
  <si>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</si>
  <si>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</si>
  <si>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</si>
  <si>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</si>
  <si>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</si>
  <si>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</si>
  <si>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</si>
  <si>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</si>
  <si>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</si>
  <si>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</si>
  <si>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</si>
  <si>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</si>
  <si>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</si>
  <si>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</si>
  <si>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</si>
  <si>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</si>
  <si>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</si>
  <si>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</si>
  <si>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</si>
  <si>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</si>
  <si>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</si>
  <si>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</si>
  <si>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</si>
  <si>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</si>
  <si>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</si>
  <si>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</si>
  <si>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</si>
  <si>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</si>
  <si>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</si>
  <si>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</si>
  <si>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</si>
  <si>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</si>
  <si>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</si>
  <si>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</si>
  <si>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</si>
  <si>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</si>
  <si>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</si>
  <si>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</si>
  <si>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</si>
  <si>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</si>
  <si>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</si>
  <si>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</si>
  <si>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</si>
  <si>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</si>
  <si>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</si>
  <si>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</si>
  <si>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</si>
  <si>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</si>
  <si>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</si>
  <si>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</si>
  <si>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</si>
  <si>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</si>
  <si>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</si>
  <si>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</si>
  <si>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</si>
  <si>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</si>
  <si>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</si>
  <si>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</si>
  <si>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</si>
  <si>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</si>
  <si>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</si>
  <si>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</si>
  <si>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</si>
  <si>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</si>
  <si>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</si>
  <si>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</si>
  <si>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</si>
  <si>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</si>
  <si>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</si>
  <si>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</si>
  <si>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</si>
  <si>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</si>
  <si>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</si>
  <si>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</si>
  <si>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</si>
  <si>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</si>
  <si>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</si>
  <si>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</si>
  <si>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</si>
  <si>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</si>
  <si>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</si>
  <si>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</si>
  <si>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</si>
  <si>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</si>
  <si>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</si>
  <si>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</si>
  <si>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</si>
  <si>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</si>
  <si>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</si>
  <si>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</si>
  <si>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</si>
  <si>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</si>
  <si>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</si>
  <si>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</si>
  <si>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</si>
  <si>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</si>
  <si>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</si>
  <si>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</si>
  <si>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</si>
  <si>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</si>
  <si>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</si>
  <si>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</si>
  <si>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</si>
  <si>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</si>
  <si>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</si>
  <si>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</si>
  <si>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</si>
  <si>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</si>
  <si>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</si>
  <si>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</si>
  <si>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</si>
  <si>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</si>
  <si>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</si>
  <si>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</si>
  <si>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</si>
  <si>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</si>
  <si>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</si>
  <si>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</si>
  <si>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</si>
  <si>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</si>
  <si>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</si>
  <si>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</si>
  <si>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</si>
  <si>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</si>
  <si>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</si>
  <si>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</si>
  <si>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</si>
  <si>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</si>
  <si>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</si>
  <si>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</si>
  <si>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</si>
  <si>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</si>
  <si>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</si>
  <si>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</si>
  <si>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</si>
  <si>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</si>
  <si>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</si>
  <si>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</si>
  <si>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</si>
  <si>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</si>
  <si>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</si>
  <si>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</si>
  <si>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</si>
  <si>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</si>
  <si>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</si>
  <si>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</si>
  <si>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</si>
  <si>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</si>
  <si>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</si>
  <si>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</si>
  <si>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</si>
  <si>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</si>
  <si>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</si>
  <si>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</si>
  <si>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</si>
  <si>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</si>
  <si>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</si>
  <si>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</si>
  <si>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</si>
  <si>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</si>
  <si>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</si>
  <si>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</si>
  <si>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</si>
  <si>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</si>
  <si>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</si>
  <si>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</si>
  <si>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</si>
  <si>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</si>
  <si>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</si>
  <si>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</si>
  <si>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</si>
  <si>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</si>
  <si>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</si>
  <si>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</si>
  <si>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</si>
  <si>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</si>
  <si>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</si>
  <si>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</si>
  <si>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</si>
  <si>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</si>
  <si>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</si>
  <si>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</si>
  <si>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</si>
  <si>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</si>
  <si>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</si>
  <si>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</si>
  <si>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</si>
  <si>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</si>
  <si>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</si>
  <si>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</si>
  <si>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</si>
  <si>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</si>
  <si>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</si>
  <si>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</si>
  <si>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</si>
  <si>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</si>
  <si>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</si>
  <si>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</si>
  <si>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</si>
  <si>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</si>
  <si>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</si>
  <si>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</si>
  <si>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</si>
  <si>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</si>
  <si>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</si>
  <si>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</si>
  <si>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</si>
  <si>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</si>
  <si>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</si>
  <si>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</si>
  <si>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</si>
  <si>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</si>
  <si>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</si>
  <si>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</si>
  <si>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</si>
  <si>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</si>
  <si>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</si>
  <si>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</si>
  <si>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</si>
  <si>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</si>
  <si>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</si>
  <si>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</si>
  <si>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</si>
  <si>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</si>
  <si>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</si>
  <si>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</si>
  <si>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</si>
  <si>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</si>
  <si>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</si>
  <si>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</si>
  <si>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</si>
  <si>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</si>
  <si>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</si>
  <si>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</si>
  <si>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</si>
  <si>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</si>
  <si>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</si>
  <si>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</si>
  <si>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</si>
  <si>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</si>
  <si>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</si>
  <si>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</si>
  <si>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</si>
  <si>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</si>
  <si>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</si>
  <si>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</si>
  <si>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</si>
  <si>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</si>
  <si>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</si>
  <si>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</si>
  <si>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</si>
  <si>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</si>
  <si>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</si>
  <si>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</si>
  <si>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</si>
  <si>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</si>
  <si>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</si>
  <si>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</si>
  <si>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</si>
  <si>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</si>
  <si>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</si>
  <si>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</si>
  <si>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</si>
  <si>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</si>
  <si>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</si>
  <si>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</si>
  <si>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</si>
  <si>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</si>
  <si>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</si>
  <si>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</si>
  <si>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</si>
  <si>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</si>
  <si>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</si>
  <si>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</si>
  <si>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</si>
  <si>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</si>
  <si>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</si>
  <si>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</si>
  <si>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</si>
  <si>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</si>
  <si>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</si>
  <si>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</si>
  <si>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</si>
  <si>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</si>
  <si>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</si>
  <si>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</si>
  <si>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</si>
  <si>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</si>
  <si>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</si>
  <si>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</si>
  <si>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</si>
  <si>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</si>
  <si>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</si>
  <si>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</si>
  <si>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</si>
  <si>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</si>
  <si>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</si>
  <si>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</si>
  <si>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</si>
  <si>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</si>
  <si>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</si>
  <si>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</si>
  <si>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</si>
  <si>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</si>
  <si>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</si>
  <si>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</si>
  <si>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</si>
  <si>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</si>
  <si>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</si>
  <si>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</si>
  <si>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</si>
  <si>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</si>
  <si>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</si>
  <si>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</si>
  <si>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</si>
  <si>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</si>
  <si>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</si>
  <si>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</si>
  <si>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</si>
  <si>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</si>
  <si>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</si>
  <si>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</si>
  <si>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</si>
  <si>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</si>
  <si>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</si>
  <si>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</si>
  <si>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</si>
  <si>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</si>
  <si>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</si>
  <si>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</si>
  <si>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</si>
  <si>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</si>
  <si>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</si>
  <si>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</si>
  <si>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</si>
  <si>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</si>
  <si>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</si>
  <si>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</si>
  <si>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</si>
  <si>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</si>
  <si>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</si>
  <si>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</si>
  <si>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</si>
  <si>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</si>
  <si>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</si>
  <si>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</si>
  <si>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</si>
  <si>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</si>
  <si>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</si>
  <si>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</si>
  <si>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</si>
  <si>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</si>
  <si>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</si>
  <si>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</si>
  <si>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</si>
  <si>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</si>
  <si>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</si>
  <si>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</si>
  <si>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</si>
  <si>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</si>
  <si>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</si>
  <si>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</si>
  <si>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</si>
  <si>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</si>
  <si>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</si>
  <si>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</si>
  <si>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</si>
  <si>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</si>
  <si>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</si>
  <si>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</si>
  <si>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</si>
  <si>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</si>
  <si>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</si>
  <si>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</si>
  <si>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</si>
  <si>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</si>
  <si>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</si>
  <si>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</si>
  <si>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</si>
  <si>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</si>
  <si>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</si>
  <si>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</si>
  <si>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</si>
  <si>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</si>
  <si>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</si>
  <si>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</si>
  <si>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</si>
  <si>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</si>
  <si>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</si>
  <si>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</si>
  <si>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</si>
  <si>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</si>
  <si>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</si>
  <si>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</si>
  <si>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</si>
  <si>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</si>
  <si>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</si>
  <si>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</si>
  <si>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</si>
  <si>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</si>
  <si>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</si>
  <si>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</si>
  <si>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</si>
  <si>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</si>
  <si>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</si>
  <si>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</si>
  <si>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</si>
  <si>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</si>
  <si>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</si>
  <si>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</si>
  <si>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</si>
  <si>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</si>
  <si>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</si>
  <si>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</si>
  <si>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</si>
  <si>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</si>
  <si>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</si>
  <si>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</si>
  <si>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</si>
  <si>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</si>
  <si>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</si>
  <si>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</si>
  <si>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</si>
  <si>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</si>
  <si>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</si>
  <si>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</si>
  <si>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</si>
  <si>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</si>
  <si>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</si>
  <si>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</si>
  <si>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</si>
  <si>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</si>
  <si>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</si>
  <si>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</si>
  <si>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</si>
  <si>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</si>
  <si>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</si>
  <si>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</si>
  <si>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</si>
  <si>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</si>
  <si>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</si>
  <si>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</si>
  <si>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</si>
  <si>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</si>
  <si>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</si>
  <si>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</si>
  <si>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</si>
  <si>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</si>
  <si>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</si>
  <si>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</si>
  <si>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</si>
  <si>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</si>
  <si>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</si>
  <si>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</si>
  <si>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</si>
  <si>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</si>
  <si>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</si>
  <si>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</si>
  <si>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</si>
  <si>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</si>
  <si>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</si>
  <si>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</si>
  <si>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</si>
  <si>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</si>
  <si>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</si>
  <si>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</si>
  <si>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</si>
  <si>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</si>
  <si>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</si>
  <si>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</si>
  <si>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</si>
  <si>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</si>
  <si>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</si>
  <si>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</si>
  <si>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</si>
  <si>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</si>
  <si>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</si>
  <si>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</si>
  <si>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</si>
  <si>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</si>
  <si>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</si>
  <si>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</si>
  <si>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</si>
  <si>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</si>
  <si>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</si>
  <si>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</si>
  <si>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</si>
  <si>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</si>
  <si>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</si>
  <si>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</si>
  <si>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</si>
  <si>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</si>
  <si>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</si>
  <si>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</si>
  <si>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</si>
  <si>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</si>
  <si>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</si>
  <si>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</si>
  <si>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</si>
  <si>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</si>
  <si>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</si>
  <si>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</si>
  <si>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</si>
  <si>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</si>
  <si>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</si>
  <si>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</si>
  <si>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</si>
  <si>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</si>
  <si>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</si>
  <si>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</si>
  <si>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</si>
  <si>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</si>
  <si>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</si>
  <si>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</si>
  <si>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</si>
  <si>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</si>
  <si>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</si>
  <si>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</si>
  <si>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</si>
  <si>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</si>
  <si>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</si>
  <si>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</si>
  <si>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</si>
  <si>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</si>
  <si>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</si>
  <si>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</si>
  <si>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</si>
  <si>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</si>
  <si>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</si>
  <si>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</si>
  <si>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</si>
  <si>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</si>
  <si>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</si>
  <si>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</si>
  <si>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</si>
  <si>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</si>
  <si>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</si>
  <si>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</si>
  <si>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</si>
  <si>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</si>
  <si>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</si>
  <si>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</si>
  <si>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</si>
  <si>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</si>
  <si>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</si>
  <si>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</si>
  <si>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</si>
  <si>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</si>
  <si>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</si>
  <si>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</si>
  <si>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</si>
  <si>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</si>
  <si>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</si>
  <si>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</si>
  <si>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</si>
  <si>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</si>
  <si>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</si>
  <si>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</si>
  <si>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</si>
  <si>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</si>
  <si>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</si>
  <si>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</si>
  <si>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</si>
  <si>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</si>
  <si>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</si>
  <si>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</si>
  <si>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</si>
  <si>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</si>
  <si>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</si>
  <si>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</si>
  <si>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</si>
  <si>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</si>
  <si>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</si>
  <si>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</si>
  <si>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</si>
  <si>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</si>
  <si>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</si>
  <si>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</si>
  <si>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</si>
  <si>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</si>
  <si>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</si>
  <si>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</si>
  <si>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</si>
  <si>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</si>
  <si>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</si>
  <si>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</si>
  <si>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</si>
  <si>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</si>
  <si>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</si>
  <si>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</si>
  <si>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</si>
  <si>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</si>
  <si>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</si>
  <si>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</si>
  <si>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</si>
  <si>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</si>
  <si>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</si>
  <si>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</si>
  <si>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</si>
  <si>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</si>
  <si>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</si>
  <si>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</si>
  <si>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</si>
  <si>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</si>
  <si>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</si>
  <si>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</si>
  <si>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</si>
  <si>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</si>
  <si>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</si>
  <si>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</si>
  <si>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</si>
  <si>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</si>
  <si>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</si>
  <si>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</si>
  <si>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</si>
  <si>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</si>
  <si>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</si>
  <si>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</si>
  <si>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</si>
  <si>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</si>
  <si>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</si>
  <si>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</si>
  <si>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</si>
  <si>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</si>
  <si>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</si>
  <si>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</si>
  <si>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</si>
  <si>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</si>
  <si>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</si>
  <si>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</si>
  <si>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</si>
  <si>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</si>
  <si>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</si>
  <si>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</si>
  <si>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</si>
  <si>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</si>
  <si>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</si>
  <si>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</si>
  <si>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</si>
  <si>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</si>
  <si>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</si>
  <si>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</si>
  <si>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</si>
  <si>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</si>
  <si>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</si>
  <si>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</si>
  <si>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</si>
  <si>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</si>
  <si>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</si>
  <si>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</si>
  <si>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</si>
  <si>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</si>
  <si>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</si>
  <si>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</si>
  <si>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</si>
  <si>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</si>
  <si>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</si>
  <si>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</si>
  <si>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</si>
  <si>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</si>
  <si>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</si>
  <si>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</si>
  <si>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</si>
  <si>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</si>
  <si>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</si>
  <si>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</si>
  <si>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</si>
  <si>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</si>
  <si>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</si>
  <si>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</si>
  <si>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</si>
  <si>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</si>
  <si>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</si>
  <si>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</si>
  <si>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</si>
  <si>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</si>
  <si>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</si>
  <si>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</si>
  <si>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</si>
  <si>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</si>
  <si>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</si>
  <si>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</si>
  <si>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</si>
  <si>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</si>
  <si>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</si>
  <si>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</si>
  <si>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</si>
  <si>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</si>
  <si>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</si>
  <si>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</si>
  <si>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</si>
  <si>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</si>
  <si>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</si>
  <si>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</si>
  <si>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</si>
  <si>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</si>
  <si>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</si>
  <si>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</si>
  <si>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</si>
  <si>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</si>
  <si>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</si>
  <si>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</si>
  <si>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</si>
  <si>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</si>
  <si>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</si>
  <si>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</si>
  <si>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</si>
  <si>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</si>
  <si>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</si>
  <si>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</si>
  <si>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</si>
  <si>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</si>
  <si>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</si>
  <si>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</si>
  <si>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</si>
  <si>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</si>
  <si>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</si>
  <si>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</si>
  <si>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</si>
  <si>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</si>
  <si>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</si>
  <si>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</si>
  <si>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</si>
  <si>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</si>
  <si>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</si>
  <si>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</si>
  <si>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</si>
  <si>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</si>
  <si>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</si>
  <si>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</si>
  <si>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</si>
  <si>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</si>
  <si>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</si>
  <si>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</si>
  <si>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</si>
  <si>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</si>
  <si>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</si>
  <si>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</si>
  <si>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</si>
  <si>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</si>
  <si>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</si>
  <si>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</si>
  <si>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</si>
  <si>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</si>
  <si>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</si>
  <si>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</si>
  <si>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</si>
  <si>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</si>
  <si>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</si>
  <si>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</si>
  <si>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</si>
  <si>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</si>
  <si>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</si>
  <si>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</si>
  <si>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</si>
  <si>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</si>
  <si>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</si>
  <si>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</si>
  <si>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</si>
  <si>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</si>
  <si>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</si>
  <si>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</si>
  <si>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</si>
  <si>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</si>
  <si>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</si>
  <si>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</si>
  <si>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</si>
  <si>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</si>
  <si>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</si>
  <si>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</si>
  <si>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</si>
  <si>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</si>
  <si>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</si>
  <si>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</si>
  <si>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</si>
  <si>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</si>
  <si>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</si>
  <si>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</si>
  <si>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</si>
  <si>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</si>
  <si>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</si>
  <si>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</si>
  <si>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</si>
  <si>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</si>
  <si>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</si>
  <si>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</si>
  <si>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</si>
  <si>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</si>
  <si>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</si>
  <si>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</si>
  <si>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</si>
  <si>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</si>
  <si>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</si>
  <si>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</si>
  <si>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</si>
  <si>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</si>
  <si>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</si>
  <si>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</si>
  <si>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</si>
  <si>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</si>
  <si>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</si>
  <si>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</si>
  <si>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</si>
  <si>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</si>
  <si>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</si>
  <si>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</si>
  <si>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</si>
  <si>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</si>
  <si>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</si>
  <si>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</si>
  <si>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</si>
  <si>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</si>
  <si>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</si>
  <si>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</si>
  <si>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</si>
  <si>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</si>
  <si>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</si>
  <si>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</si>
  <si>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</si>
  <si>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</si>
  <si>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</si>
  <si>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</si>
  <si>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</si>
  <si>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</si>
  <si>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</si>
  <si>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</si>
  <si>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</si>
  <si>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</si>
  <si>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</si>
  <si>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</si>
  <si>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</si>
  <si>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</si>
  <si>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</si>
  <si>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</si>
  <si>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</si>
  <si>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</si>
  <si>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</si>
  <si>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</si>
  <si>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</si>
  <si>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</si>
  <si>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</si>
  <si>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</si>
  <si>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</si>
  <si>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</si>
  <si>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</si>
  <si>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</si>
  <si>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</si>
  <si>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</si>
  <si>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</si>
  <si>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</si>
  <si>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</si>
  <si>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</si>
  <si>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</si>
  <si>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</si>
  <si>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</si>
  <si>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</si>
  <si>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</si>
  <si>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</si>
  <si>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</si>
  <si>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</si>
  <si>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</si>
  <si>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</si>
  <si>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</si>
  <si>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</si>
  <si>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</si>
  <si>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</si>
  <si>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</si>
  <si>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</si>
  <si>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</si>
  <si>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</si>
  <si>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</si>
  <si>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</si>
  <si>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</si>
  <si>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</si>
  <si>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</si>
  <si>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</si>
  <si>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</si>
  <si>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</si>
  <si>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</si>
  <si>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</si>
  <si>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</si>
  <si>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</si>
  <si>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</si>
  <si>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</si>
  <si>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</si>
  <si>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</si>
  <si>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</si>
  <si>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</si>
  <si>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</si>
  <si>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</si>
  <si>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</si>
  <si>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</si>
  <si>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</si>
  <si>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</si>
  <si>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</si>
  <si>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</si>
  <si>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</si>
  <si>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</si>
  <si>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</si>
  <si>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</si>
  <si>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</si>
  <si>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</si>
  <si>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</si>
  <si>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</si>
  <si>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</si>
  <si>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</si>
  <si>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</si>
  <si>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</si>
  <si>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</si>
  <si>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</si>
  <si>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</si>
  <si>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</si>
  <si>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</si>
  <si>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</si>
  <si>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</si>
  <si>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</si>
  <si>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</si>
  <si>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</si>
  <si>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</si>
  <si>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</si>
  <si>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</si>
  <si>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</si>
  <si>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</si>
  <si>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</si>
  <si>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</si>
  <si>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</si>
  <si>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</si>
  <si>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</si>
  <si>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</si>
  <si>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</si>
  <si>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</si>
  <si>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</si>
  <si>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</si>
  <si>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</si>
  <si>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</si>
  <si>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</si>
  <si>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</si>
  <si>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</si>
  <si>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</si>
  <si>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</si>
  <si>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</si>
  <si>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</si>
  <si>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</si>
  <si>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</si>
  <si>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</si>
  <si>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</si>
  <si>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</si>
  <si>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</si>
  <si>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</si>
  <si>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</si>
  <si>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</si>
  <si>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</si>
  <si>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</si>
  <si>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</si>
  <si>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</si>
  <si>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</si>
  <si>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</si>
  <si>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</si>
  <si>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</si>
  <si>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</si>
  <si>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</si>
  <si>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</si>
  <si>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</si>
  <si>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</si>
  <si>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</si>
  <si>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</si>
  <si>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</si>
  <si>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</si>
  <si>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</si>
  <si>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</si>
  <si>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</si>
  <si>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</si>
  <si>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</si>
  <si>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</si>
  <si>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</si>
  <si>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</si>
  <si>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</si>
  <si>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</si>
  <si>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</si>
  <si>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</si>
  <si>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</si>
  <si>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</si>
  <si>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</si>
  <si>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</si>
  <si>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</si>
  <si>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</si>
  <si>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</si>
  <si>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</si>
  <si>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</si>
  <si>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</si>
  <si>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</si>
  <si>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</si>
  <si>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</si>
  <si>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</si>
  <si>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</si>
  <si>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</si>
  <si>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</si>
  <si>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</si>
  <si>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</si>
  <si>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</si>
  <si>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</si>
  <si>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</si>
  <si>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</si>
  <si>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</si>
  <si>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</si>
  <si>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</si>
  <si>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</si>
  <si>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</si>
  <si>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</si>
  <si>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</si>
  <si>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</si>
  <si>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</si>
  <si>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</si>
  <si>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</si>
  <si>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</si>
  <si>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</si>
  <si>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</si>
  <si>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</si>
  <si>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</si>
  <si>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</si>
  <si>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</si>
  <si>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</si>
  <si>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</si>
  <si>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</si>
  <si>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</si>
  <si>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</si>
  <si>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</si>
  <si>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</si>
  <si>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</si>
  <si>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</si>
  <si>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</si>
  <si>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</si>
  <si>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</si>
  <si>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</si>
  <si>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</si>
  <si>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</si>
  <si>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</si>
  <si>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</si>
  <si>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</si>
  <si>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</si>
  <si>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</si>
  <si>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</si>
  <si>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</si>
  <si>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</si>
  <si>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</si>
  <si>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</si>
  <si>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</si>
  <si>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</si>
  <si>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</si>
  <si>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</si>
  <si>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</si>
  <si>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</si>
  <si>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</si>
  <si>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</si>
  <si>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</si>
  <si>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</si>
  <si>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</si>
  <si>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</si>
  <si>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</si>
  <si>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</si>
  <si>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</si>
  <si>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</si>
  <si>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</si>
  <si>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</si>
  <si>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</si>
  <si>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</si>
  <si>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</si>
  <si>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</si>
  <si>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</si>
  <si>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</si>
  <si>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</si>
  <si>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</si>
  <si>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</si>
  <si>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</si>
  <si>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</si>
  <si>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</si>
  <si>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</si>
  <si>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</si>
  <si>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</si>
  <si>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</si>
  <si>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</si>
  <si>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</si>
  <si>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</si>
  <si>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</si>
  <si>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</si>
  <si>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</si>
  <si>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</si>
  <si>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</si>
  <si>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</si>
  <si>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</si>
  <si>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</si>
  <si>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</si>
  <si>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</si>
  <si>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</si>
  <si>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</si>
  <si>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</si>
  <si>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</si>
  <si>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</si>
  <si>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</si>
  <si>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</si>
  <si>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</si>
  <si>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</si>
  <si>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</si>
  <si>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</si>
  <si>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</si>
  <si>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</si>
  <si>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</si>
  <si>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</si>
  <si>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</si>
  <si>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</si>
  <si>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</si>
  <si>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</si>
  <si>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</si>
  <si>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</si>
  <si>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</si>
  <si>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</si>
  <si>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</si>
  <si>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</si>
  <si>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</si>
  <si>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</si>
  <si>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</si>
  <si>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</si>
  <si>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</si>
  <si>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</si>
  <si>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</si>
  <si>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</si>
  <si>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</si>
  <si>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</si>
  <si>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</si>
  <si>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</si>
  <si>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</si>
  <si>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</si>
  <si>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</si>
  <si>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</si>
  <si>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</si>
  <si>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</si>
  <si>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</si>
  <si>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</si>
  <si>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</si>
  <si>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</si>
  <si>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</si>
  <si>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</si>
  <si>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</si>
  <si>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</si>
  <si>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</si>
  <si>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</si>
  <si>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</si>
  <si>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</si>
  <si>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</si>
  <si>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</si>
  <si>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</si>
  <si>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</si>
  <si>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</si>
  <si>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</si>
  <si>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</si>
  <si>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</si>
  <si>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</si>
  <si>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</si>
  <si>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</si>
  <si>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</si>
  <si>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</si>
  <si>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</si>
  <si>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</si>
  <si>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</si>
  <si>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</si>
  <si>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</si>
  <si>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</si>
  <si>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</si>
  <si>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</si>
  <si>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</si>
  <si>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</si>
  <si>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</si>
  <si>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</si>
  <si>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</si>
  <si>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</si>
  <si>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</si>
  <si>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</si>
  <si>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</si>
  <si>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</si>
  <si>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</si>
  <si>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</si>
  <si>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</si>
  <si>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</si>
  <si>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</si>
  <si>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</si>
  <si>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</si>
  <si>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</si>
  <si>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</si>
  <si>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</si>
  <si>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</si>
  <si>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</si>
  <si>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</si>
  <si>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</si>
  <si>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</si>
  <si>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</si>
  <si>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</si>
  <si>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</si>
  <si>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</si>
  <si>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</si>
  <si>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</si>
  <si>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</si>
  <si>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</si>
  <si>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</si>
  <si>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</si>
  <si>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</si>
  <si>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</si>
  <si>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</si>
  <si>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</si>
  <si>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</si>
  <si>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</si>
  <si>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</si>
  <si>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</si>
  <si>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</si>
  <si>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</si>
  <si>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</si>
  <si>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</si>
  <si>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</si>
  <si>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</si>
  <si>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</si>
  <si>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</si>
  <si>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</si>
  <si>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</si>
  <si>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</si>
  <si>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</si>
  <si>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</si>
  <si>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</si>
  <si>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</si>
  <si>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</si>
  <si>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</si>
  <si>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</si>
  <si>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</si>
  <si>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</si>
  <si>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</si>
  <si>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</si>
  <si>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</si>
  <si>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</si>
  <si>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</si>
  <si>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</si>
  <si>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</si>
  <si>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</si>
  <si>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</si>
  <si>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</si>
  <si>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</si>
  <si>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</si>
  <si>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</si>
  <si>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</si>
  <si>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</si>
  <si>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</si>
  <si>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</si>
  <si>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</si>
  <si>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</si>
  <si>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</si>
  <si>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</si>
  <si>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</si>
  <si>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</si>
  <si>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</si>
  <si>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</si>
  <si>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</si>
  <si>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</si>
  <si>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</si>
  <si>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</si>
  <si>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</si>
  <si>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</si>
  <si>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</si>
  <si>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</si>
  <si>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</si>
  <si>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</si>
  <si>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</si>
  <si>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</si>
  <si>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</si>
  <si>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</si>
  <si>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</si>
  <si>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</si>
  <si>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</si>
  <si>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</si>
  <si>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</si>
  <si>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</si>
  <si>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</si>
  <si>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</si>
  <si>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</si>
  <si>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</si>
  <si>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</si>
  <si>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</si>
  <si>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</si>
  <si>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</si>
  <si>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</si>
  <si>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</si>
  <si>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</si>
  <si>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</si>
  <si>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</si>
  <si>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</si>
  <si>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</si>
  <si>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</si>
  <si>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</si>
  <si>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</si>
  <si>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</si>
  <si>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</si>
  <si>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</si>
  <si>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</si>
  <si>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</si>
  <si>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</si>
  <si>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</si>
  <si>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</si>
  <si>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</si>
  <si>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</si>
  <si>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</si>
  <si>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</si>
  <si>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</si>
  <si>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</si>
  <si>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</si>
  <si>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</si>
  <si>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</si>
  <si>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</si>
  <si>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</si>
  <si>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</si>
  <si>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</si>
  <si>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</si>
  <si>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</si>
  <si>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</si>
  <si>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</si>
  <si>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</si>
  <si>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</si>
  <si>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</si>
  <si>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</si>
  <si>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</si>
  <si>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</si>
  <si>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</si>
  <si>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</si>
  <si>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</si>
  <si>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</si>
  <si>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</si>
  <si>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</si>
  <si>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</si>
  <si>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</si>
  <si>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</si>
  <si>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</si>
  <si>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</si>
  <si>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</si>
  <si>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</si>
  <si>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</si>
  <si>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</si>
  <si>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</si>
  <si>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</si>
  <si>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</si>
  <si>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</si>
  <si>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</si>
  <si>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</si>
  <si>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</si>
  <si>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</si>
  <si>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</si>
  <si>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</si>
  <si>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</si>
  <si>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</si>
  <si>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</si>
  <si>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</si>
  <si>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</si>
  <si>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</si>
  <si>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</si>
  <si>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</si>
  <si>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</si>
  <si>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</si>
  <si>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</si>
  <si>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</si>
  <si>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</si>
  <si>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</si>
  <si>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</si>
  <si>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</si>
  <si>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</si>
  <si>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</si>
  <si>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</si>
  <si>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</si>
  <si>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</si>
  <si>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</si>
  <si>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</si>
  <si>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</si>
  <si>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</si>
  <si>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</si>
  <si>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</si>
  <si>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</si>
  <si>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</si>
  <si>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</si>
  <si>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</si>
  <si>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</si>
  <si>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</si>
  <si>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</si>
  <si>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</si>
  <si>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</si>
  <si>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</si>
  <si>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</si>
  <si>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</si>
  <si>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</si>
  <si>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</si>
  <si>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</si>
  <si>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</si>
  <si>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</si>
  <si>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</si>
  <si>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</si>
  <si>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</si>
  <si>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</si>
  <si>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</si>
  <si>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</si>
  <si>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</si>
  <si>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</si>
  <si>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</si>
  <si>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</si>
  <si>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</si>
  <si>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</si>
  <si>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</si>
  <si>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</si>
  <si>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</si>
  <si>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</si>
  <si>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</si>
  <si>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</si>
  <si>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</si>
  <si>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</si>
  <si>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</si>
  <si>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</si>
  <si>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</si>
  <si>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</si>
  <si>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</si>
  <si>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</si>
  <si>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</si>
  <si>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</si>
  <si>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</si>
  <si>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</si>
  <si>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</si>
  <si>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</si>
  <si>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</si>
  <si>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</si>
  <si>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</si>
  <si>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</si>
  <si>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</si>
  <si>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</si>
  <si>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</si>
  <si>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</si>
  <si>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</si>
  <si>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</si>
  <si>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</si>
  <si>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</si>
  <si>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</si>
  <si>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</si>
  <si>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</si>
  <si>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</si>
  <si>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</si>
  <si>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</si>
  <si>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</si>
  <si>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</si>
  <si>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</si>
  <si>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</si>
  <si>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</si>
  <si>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</si>
  <si>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</si>
  <si>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</si>
  <si>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</si>
  <si>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</si>
  <si>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</si>
  <si>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</si>
  <si>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</si>
  <si>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</si>
  <si>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</si>
  <si>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</si>
  <si>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</si>
  <si>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</si>
  <si>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</si>
  <si>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</si>
  <si>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</si>
  <si>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</si>
  <si>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</si>
  <si>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</si>
  <si>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</si>
  <si>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</si>
  <si>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</si>
  <si>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</si>
  <si>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</si>
  <si>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</si>
  <si>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</si>
  <si>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</si>
  <si>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</si>
  <si>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</si>
  <si>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</si>
  <si>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</si>
  <si>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</si>
  <si>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</si>
  <si>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</si>
  <si>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</si>
  <si>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</si>
  <si>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</si>
  <si>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</si>
  <si>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</si>
  <si>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</si>
  <si>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</si>
  <si>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</si>
  <si>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</si>
  <si>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</si>
  <si>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</si>
  <si>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</si>
  <si>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</si>
  <si>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</si>
  <si>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</si>
  <si>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</si>
  <si>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</si>
  <si>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</si>
  <si>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</si>
  <si>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</si>
  <si>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</si>
  <si>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</si>
  <si>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</si>
  <si>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</si>
  <si>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</si>
  <si>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</si>
  <si>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</si>
  <si>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</si>
  <si>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</si>
  <si>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</si>
  <si>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</si>
  <si>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</si>
  <si>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</si>
  <si>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</si>
  <si>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</si>
  <si>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</si>
  <si>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</si>
  <si>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</si>
  <si>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</si>
  <si>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</si>
  <si>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</si>
  <si>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</si>
  <si>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</si>
  <si>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</si>
  <si>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</si>
  <si>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</si>
  <si>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</si>
  <si>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</si>
  <si>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</si>
  <si>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</si>
  <si>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</si>
  <si>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</si>
  <si>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</si>
  <si>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</si>
  <si>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</si>
  <si>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</si>
  <si>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</si>
  <si>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</si>
  <si>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</si>
  <si>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</si>
  <si>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</si>
  <si>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</si>
  <si>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</si>
  <si>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</si>
  <si>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</si>
  <si>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</si>
  <si>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</si>
  <si>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</si>
  <si>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</si>
  <si>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</si>
  <si>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</si>
  <si>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</si>
  <si>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</si>
  <si>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</si>
  <si>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</si>
  <si>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</si>
  <si>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</si>
  <si>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</si>
  <si>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</si>
  <si>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</si>
  <si>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</si>
  <si>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</si>
  <si>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</si>
  <si>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</si>
  <si>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</si>
  <si>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</si>
  <si>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</si>
  <si>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</si>
  <si>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</si>
  <si>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</si>
  <si>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</si>
  <si>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</si>
  <si>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</si>
  <si>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</si>
  <si>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</si>
  <si>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</si>
  <si>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</si>
  <si>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</si>
  <si>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</si>
  <si>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</si>
  <si>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</si>
  <si>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</si>
  <si>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</si>
  <si>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</si>
  <si>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</si>
  <si>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</si>
  <si>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</si>
  <si>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</si>
  <si>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</si>
  <si>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</si>
  <si>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</si>
  <si>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</si>
  <si>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</si>
  <si>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</si>
  <si>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</si>
  <si>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</si>
  <si>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</si>
  <si>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</si>
  <si>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</si>
  <si>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</si>
  <si>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</si>
  <si>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</si>
  <si>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</si>
  <si>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</si>
  <si>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</si>
  <si>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</si>
  <si>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</si>
  <si>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</si>
  <si>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</si>
  <si>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</si>
  <si>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</si>
  <si>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</si>
  <si>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</si>
  <si>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</si>
  <si>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</si>
  <si>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</si>
  <si>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</si>
  <si>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</si>
  <si>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</si>
  <si>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</si>
  <si>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</si>
  <si>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</si>
  <si>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</si>
  <si>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</si>
  <si>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</si>
  <si>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</si>
  <si>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</si>
  <si>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</si>
  <si>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</si>
  <si>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</si>
  <si>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</si>
  <si>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</si>
  <si>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</si>
  <si>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</si>
  <si>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</si>
  <si>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</si>
  <si>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</si>
  <si>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</si>
  <si>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</si>
  <si>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</si>
  <si>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</si>
  <si>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</si>
  <si>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</si>
  <si>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</si>
  <si>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</si>
  <si>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</si>
  <si>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</si>
  <si>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</si>
  <si>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</si>
  <si>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</si>
  <si>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</si>
  <si>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</si>
  <si>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</si>
  <si>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</si>
  <si>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</si>
  <si>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</si>
  <si>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</si>
  <si>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</si>
  <si>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</si>
  <si>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</si>
  <si>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</si>
  <si>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</si>
  <si>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</si>
  <si>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</si>
  <si>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</si>
  <si>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</si>
  <si>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</si>
  <si>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</si>
  <si>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</si>
  <si>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</si>
  <si>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</si>
  <si>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</si>
  <si>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</si>
  <si>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</si>
  <si>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</si>
  <si>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</si>
  <si>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</si>
  <si>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</si>
  <si>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</si>
  <si>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</si>
  <si>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</si>
  <si>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</si>
  <si>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</si>
  <si>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</si>
  <si>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</si>
  <si>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</si>
  <si>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</si>
  <si>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</si>
  <si>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</si>
  <si>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</si>
  <si>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</si>
  <si>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</si>
  <si>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</si>
  <si>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</si>
  <si>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</si>
  <si>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</si>
  <si>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</si>
  <si>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</si>
  <si>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</si>
  <si>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</si>
  <si>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</si>
  <si>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</si>
  <si>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</si>
  <si>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</si>
  <si>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</si>
  <si>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</si>
  <si>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</si>
  <si>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</si>
  <si>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</si>
  <si>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</si>
  <si>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</si>
  <si>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</si>
  <si>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</si>
  <si>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</si>
  <si>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</si>
  <si>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</si>
  <si>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</si>
  <si>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</si>
  <si>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</si>
  <si>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</si>
  <si>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</si>
  <si>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</si>
  <si>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</si>
  <si>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</si>
  <si>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</si>
  <si>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</si>
  <si>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</si>
  <si>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</si>
  <si>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</si>
  <si>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</si>
  <si>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</si>
  <si>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</si>
  <si>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</si>
  <si>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</si>
  <si>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</si>
  <si>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</si>
  <si>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</si>
  <si>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</si>
  <si>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</si>
  <si>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</si>
  <si>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</si>
  <si>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</si>
  <si>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</si>
  <si>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</si>
  <si>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</si>
  <si>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</si>
  <si>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</si>
  <si>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</si>
  <si>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</si>
  <si>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</si>
  <si>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</si>
  <si>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</si>
  <si>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</si>
  <si>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</si>
  <si>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</si>
  <si>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</si>
  <si>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</si>
  <si>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</si>
  <si>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</si>
  <si>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</si>
  <si>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</si>
  <si>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</si>
  <si>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</si>
  <si>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</si>
  <si>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</si>
  <si>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</si>
  <si>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</si>
  <si>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</si>
  <si>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</si>
  <si>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</si>
  <si>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</si>
  <si>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</si>
  <si>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</si>
  <si>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</si>
  <si>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</si>
  <si>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</si>
  <si>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</si>
  <si>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</si>
  <si>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</si>
  <si>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</si>
  <si>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</si>
  <si>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</si>
  <si>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</si>
  <si>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</si>
  <si>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</si>
  <si>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</si>
  <si>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</si>
  <si>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</si>
  <si>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</si>
  <si>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</si>
  <si>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</si>
  <si>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</si>
  <si>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</si>
  <si>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</si>
  <si>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</si>
  <si>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</si>
  <si>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</si>
  <si>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</si>
  <si>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</si>
  <si>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</si>
  <si>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</si>
  <si>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</si>
  <si>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</si>
  <si>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</si>
  <si>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</si>
  <si>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</si>
  <si>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</si>
  <si>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</si>
  <si>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</si>
  <si>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</si>
  <si>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</si>
  <si>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</si>
  <si>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</si>
  <si>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</si>
  <si>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</si>
  <si>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</si>
  <si>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</si>
  <si>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</si>
  <si>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</si>
  <si>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</si>
  <si>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</si>
  <si>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</si>
  <si>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</si>
  <si>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</si>
  <si>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</si>
  <si>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</si>
  <si>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</si>
  <si>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</si>
  <si>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</si>
  <si>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</si>
  <si>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</si>
  <si>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</si>
  <si>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</si>
  <si>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</si>
  <si>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</si>
  <si>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</si>
  <si>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</si>
  <si>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</si>
  <si>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</si>
  <si>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</si>
  <si>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</si>
  <si>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</si>
  <si>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</si>
  <si>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</si>
  <si>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</si>
  <si>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</si>
  <si>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</si>
  <si>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</si>
  <si>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</si>
  <si>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</si>
  <si>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</si>
  <si>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</si>
  <si>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</si>
  <si>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</si>
  <si>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</si>
  <si>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</si>
  <si>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</si>
  <si>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</si>
  <si>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</si>
  <si>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</si>
  <si>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</si>
  <si>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</si>
  <si>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</si>
  <si>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</si>
  <si>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</si>
  <si>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</si>
  <si>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</si>
  <si>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</si>
  <si>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</si>
  <si>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</si>
  <si>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</si>
  <si>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</si>
  <si>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</si>
  <si>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</si>
  <si>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</si>
  <si>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</si>
  <si>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</si>
  <si>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</si>
  <si>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</si>
  <si>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</si>
  <si>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</si>
  <si>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</si>
  <si>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</si>
  <si>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</si>
  <si>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</si>
  <si>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</si>
  <si>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</si>
  <si>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</si>
  <si>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</si>
  <si>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</si>
  <si>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</si>
  <si>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</si>
  <si>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</si>
  <si>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</si>
  <si>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</si>
  <si>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</si>
  <si>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</si>
  <si>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</si>
  <si>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</si>
  <si>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</si>
  <si>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</si>
  <si>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</si>
  <si>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</si>
  <si>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</si>
  <si>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</si>
  <si>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</si>
  <si>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</si>
  <si>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</si>
  <si>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</si>
  <si>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</si>
  <si>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</si>
  <si>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</si>
  <si>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</si>
  <si>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</si>
  <si>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</si>
  <si>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</si>
  <si>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</si>
  <si>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</si>
  <si>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</si>
  <si>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</si>
  <si>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</si>
  <si>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</si>
  <si>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</si>
  <si>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</si>
  <si>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</si>
  <si>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</si>
  <si>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</si>
  <si>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</si>
  <si>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</si>
  <si>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</si>
  <si>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</si>
  <si>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</si>
  <si>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</si>
  <si>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</si>
  <si>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</si>
  <si>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</si>
  <si>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</si>
  <si>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</si>
  <si>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</si>
  <si>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</si>
  <si>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</si>
  <si>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</si>
  <si>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</si>
  <si>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</si>
  <si>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</si>
  <si>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</si>
  <si>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</si>
  <si>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</si>
  <si>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</si>
  <si>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</si>
  <si>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</si>
  <si>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</si>
  <si>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</si>
  <si>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</si>
  <si>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</si>
  <si>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</si>
  <si>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</si>
  <si>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</si>
  <si>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</si>
  <si>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</si>
  <si>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</si>
  <si>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</si>
  <si>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</si>
  <si>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</si>
  <si>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</si>
  <si>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</si>
  <si>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</si>
  <si>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</si>
  <si>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</si>
  <si>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</si>
  <si>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</si>
  <si>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</si>
  <si>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</si>
  <si>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</si>
  <si>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</si>
  <si>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</si>
  <si>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</si>
  <si>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</si>
  <si>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</si>
  <si>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</si>
  <si>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</si>
  <si>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</si>
  <si>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</si>
  <si>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</si>
  <si>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</si>
  <si>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</si>
  <si>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</si>
  <si>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</si>
  <si>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</si>
  <si>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</si>
  <si>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</si>
  <si>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</si>
  <si>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</si>
  <si>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</si>
  <si>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</si>
  <si>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</si>
  <si>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</si>
  <si>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</si>
  <si>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</si>
  <si>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</si>
  <si>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</si>
  <si>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</si>
  <si>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</si>
  <si>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</si>
  <si>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</si>
  <si>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</si>
  <si>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</si>
  <si>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</si>
  <si>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</si>
  <si>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</si>
  <si>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</si>
  <si>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</si>
  <si>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</si>
  <si>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</si>
  <si>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</si>
  <si>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</si>
  <si>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</si>
  <si>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</si>
  <si>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</si>
  <si>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</si>
  <si>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</si>
  <si>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</si>
  <si>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</si>
  <si>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</si>
  <si>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</si>
  <si>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</si>
  <si>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</si>
  <si>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</si>
  <si>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</si>
  <si>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</si>
  <si>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</si>
  <si>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</si>
  <si>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</si>
  <si>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</si>
  <si>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</si>
  <si>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</si>
  <si>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</si>
  <si>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</si>
  <si>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</si>
  <si>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</si>
  <si>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</si>
  <si>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</si>
  <si>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</si>
  <si>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</si>
  <si>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</si>
  <si>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</si>
  <si>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</si>
  <si>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</si>
  <si>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</si>
  <si>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</si>
  <si>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</si>
  <si>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</si>
  <si>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</si>
  <si>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</si>
  <si>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</si>
  <si>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</si>
  <si>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</si>
  <si>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</si>
  <si>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</si>
  <si>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</si>
  <si>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</si>
  <si>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</si>
  <si>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</si>
  <si>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</si>
  <si>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</si>
  <si>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</si>
  <si>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</si>
  <si>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</si>
  <si>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</si>
  <si>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</si>
  <si>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</si>
  <si>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</si>
  <si>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</si>
  <si>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</si>
  <si>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</si>
  <si>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</si>
  <si>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</si>
  <si>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</si>
  <si>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</si>
  <si>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</si>
  <si>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</si>
  <si>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</si>
  <si>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</si>
  <si>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</si>
  <si>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</si>
  <si>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</si>
  <si>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</si>
  <si>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</si>
  <si>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</si>
  <si>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</si>
  <si>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</si>
  <si>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</si>
  <si>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</si>
  <si>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</si>
  <si>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</si>
  <si>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</si>
  <si>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</si>
  <si>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</si>
  <si>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</si>
  <si>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</si>
  <si>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</si>
  <si>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</si>
  <si>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</si>
  <si>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</si>
  <si>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</si>
  <si>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</si>
  <si>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</si>
  <si>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</si>
  <si>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</si>
  <si>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</si>
  <si>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</si>
  <si>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</si>
  <si>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</si>
  <si>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</si>
  <si>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</si>
  <si>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</si>
  <si>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</si>
  <si>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</si>
  <si>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</si>
  <si>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</si>
  <si>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</si>
  <si>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</si>
  <si>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</si>
  <si>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</si>
  <si>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</si>
  <si>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</si>
  <si>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</si>
  <si>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</si>
  <si>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</si>
  <si>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</si>
  <si>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</si>
  <si>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</si>
  <si>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</si>
  <si>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</si>
  <si>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</si>
  <si>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</si>
  <si>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</si>
  <si>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</si>
  <si>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</si>
  <si>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</si>
  <si>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</si>
  <si>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</si>
  <si>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</si>
  <si>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</si>
  <si>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</si>
  <si>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</si>
  <si>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</si>
  <si>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</si>
  <si>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</si>
  <si>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</si>
  <si>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</si>
  <si>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</si>
  <si>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</si>
  <si>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</si>
  <si>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</si>
  <si>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</si>
  <si>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</si>
  <si>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</si>
  <si>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</si>
  <si>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</si>
  <si>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</si>
  <si>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</si>
  <si>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</si>
  <si>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</si>
  <si>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</si>
  <si>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</si>
  <si>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</si>
  <si>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</si>
  <si>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</si>
  <si>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</si>
  <si>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</si>
  <si>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</si>
  <si>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</si>
  <si>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</si>
  <si>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</si>
  <si>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</si>
  <si>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</si>
  <si>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</si>
  <si>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</si>
  <si>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</si>
  <si>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</si>
  <si>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</si>
  <si>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</si>
  <si>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</si>
  <si>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</si>
  <si>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</si>
  <si>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</si>
  <si>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</si>
  <si>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</si>
  <si>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</si>
  <si>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</si>
  <si>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</si>
  <si>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</si>
  <si>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</si>
  <si>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</si>
  <si>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</si>
  <si>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</si>
  <si>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</si>
  <si>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</si>
  <si>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</si>
  <si>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</si>
  <si>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</si>
  <si>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</si>
  <si>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</si>
  <si>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</si>
  <si>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</si>
  <si>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</si>
  <si>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</si>
  <si>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</si>
  <si>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</si>
  <si>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</si>
  <si>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</si>
  <si>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</si>
  <si>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</si>
  <si>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</si>
  <si>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</si>
  <si>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</si>
  <si>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</si>
  <si>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</si>
  <si>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</si>
  <si>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</si>
  <si>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</si>
  <si>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</si>
  <si>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</si>
  <si>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</si>
  <si>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</si>
  <si>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</si>
  <si>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</si>
  <si>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</si>
  <si>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</si>
  <si>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</si>
  <si>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</si>
  <si>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</si>
  <si>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</si>
  <si>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</si>
  <si>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</si>
  <si>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</si>
  <si>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</si>
  <si>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</si>
  <si>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</si>
  <si>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</si>
  <si>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</si>
  <si>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</si>
  <si>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</si>
  <si>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</si>
  <si>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</si>
  <si>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</si>
  <si>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</si>
  <si>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</si>
  <si>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</si>
  <si>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</si>
  <si>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</si>
  <si>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</si>
  <si>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</si>
  <si>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</si>
  <si>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</si>
  <si>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</si>
  <si>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</si>
  <si>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</si>
  <si>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</si>
  <si>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</si>
  <si>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</si>
  <si>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</si>
  <si>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</si>
  <si>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</si>
  <si>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</si>
  <si>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</si>
  <si>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</si>
  <si>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</si>
  <si>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</si>
  <si>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</si>
  <si>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</si>
  <si>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</si>
  <si>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</si>
  <si>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</si>
  <si>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</si>
  <si>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</si>
  <si>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</si>
  <si>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</si>
  <si>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</si>
  <si>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</si>
  <si>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</si>
  <si>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</si>
  <si>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</si>
  <si>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</si>
  <si>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</si>
  <si>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</si>
  <si>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</si>
  <si>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</si>
  <si>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</si>
  <si>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</si>
  <si>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</si>
  <si>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</si>
  <si>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</si>
  <si>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</si>
  <si>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</si>
  <si>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</si>
  <si>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</si>
  <si>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</si>
  <si>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</si>
  <si>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</si>
  <si>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</si>
  <si>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</si>
  <si>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</si>
  <si>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</si>
  <si>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</si>
  <si>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</si>
  <si>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</si>
  <si>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</si>
  <si>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</si>
  <si>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</si>
  <si>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</si>
  <si>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</si>
  <si>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</si>
  <si>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</si>
  <si>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</si>
  <si>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</si>
  <si>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</si>
  <si>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</si>
  <si>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</si>
  <si>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</si>
  <si>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</si>
  <si>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</si>
  <si>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</si>
  <si>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</si>
  <si>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</si>
  <si>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</si>
  <si>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</si>
  <si>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</si>
  <si>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</si>
  <si>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</si>
  <si>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</si>
  <si>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</si>
  <si>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</si>
  <si>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</si>
  <si>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</si>
  <si>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</si>
  <si>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</si>
  <si>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</si>
  <si>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</si>
  <si>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</si>
  <si>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</si>
  <si>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</si>
  <si>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</si>
  <si>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</si>
  <si>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</si>
  <si>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</si>
  <si>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</si>
  <si>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</si>
  <si>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</si>
  <si>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</si>
  <si>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</si>
  <si>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</si>
  <si>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</si>
  <si>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</si>
  <si>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</si>
  <si>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</si>
  <si>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</si>
  <si>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</si>
  <si>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</si>
  <si>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</si>
  <si>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</si>
  <si>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</si>
  <si>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</si>
  <si>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</si>
  <si>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</si>
  <si>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</si>
  <si>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</si>
  <si>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</si>
  <si>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</si>
  <si>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</si>
  <si>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</si>
  <si>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</si>
  <si>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</si>
  <si>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</si>
  <si>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</si>
  <si>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</si>
  <si>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</si>
  <si>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</si>
  <si>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</si>
  <si>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</si>
  <si>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</si>
  <si>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</si>
  <si>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</si>
  <si>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</si>
  <si>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</si>
  <si>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</si>
  <si>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</si>
  <si>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</si>
  <si>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</si>
  <si>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</si>
  <si>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</si>
  <si>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</si>
  <si>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</si>
  <si>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</si>
  <si>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</si>
  <si>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</si>
  <si>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</si>
  <si>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</si>
  <si>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</si>
  <si>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</si>
  <si>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</si>
  <si>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</si>
  <si>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</si>
  <si>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</si>
  <si>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</si>
  <si>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</si>
  <si>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</si>
  <si>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</si>
  <si>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</si>
  <si>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</si>
  <si>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</si>
  <si>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</si>
  <si>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</si>
  <si>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</si>
  <si>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</si>
  <si>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</si>
  <si>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</si>
  <si>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</si>
  <si>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</si>
  <si>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</si>
  <si>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</si>
  <si>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</si>
  <si>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</si>
  <si>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</si>
  <si>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</si>
  <si>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</si>
  <si>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</si>
  <si>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</si>
  <si>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</si>
  <si>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</si>
  <si>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</si>
  <si>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</si>
  <si>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</si>
  <si>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</si>
  <si>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</si>
  <si>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</si>
  <si>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</si>
  <si>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</si>
  <si>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</si>
  <si>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</si>
  <si>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</si>
  <si>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</si>
  <si>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</si>
  <si>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</si>
  <si>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</si>
  <si>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</si>
  <si>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</si>
  <si>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</si>
  <si>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</si>
  <si>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</si>
  <si>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</si>
  <si>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</si>
  <si>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</si>
  <si>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</si>
  <si>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</si>
  <si>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</si>
  <si>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</si>
  <si>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</si>
  <si>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</si>
  <si>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</si>
  <si>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</si>
  <si>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</si>
  <si>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</si>
  <si>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</si>
  <si>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</si>
  <si>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</si>
  <si>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</si>
  <si>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</si>
  <si>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</si>
  <si>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</si>
  <si>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</si>
  <si>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</si>
  <si>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</si>
  <si>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</si>
  <si>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</si>
  <si>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</si>
  <si>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</si>
  <si>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</si>
  <si>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</si>
  <si>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</si>
  <si>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</si>
  <si>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</si>
  <si>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</si>
  <si>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</si>
  <si>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</si>
  <si>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</si>
  <si>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</si>
  <si>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</si>
  <si>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</si>
  <si>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</si>
  <si>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</si>
  <si>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</si>
  <si>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</si>
  <si>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</si>
  <si>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</si>
  <si>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</si>
  <si>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</si>
  <si>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</si>
  <si>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</si>
  <si>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</si>
  <si>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</si>
  <si>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</si>
  <si>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</si>
  <si>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</si>
  <si>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</si>
  <si>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</si>
  <si>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</si>
  <si>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</si>
  <si>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</si>
  <si>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</si>
  <si>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</si>
  <si>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</si>
  <si>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</si>
  <si>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</si>
  <si>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</si>
  <si>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</si>
  <si>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</si>
  <si>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</si>
  <si>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</si>
  <si>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</si>
  <si>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</si>
  <si>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</si>
  <si>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</si>
  <si>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</si>
  <si>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</si>
  <si>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</si>
  <si>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</si>
  <si>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</si>
  <si>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</si>
  <si>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</si>
  <si>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</si>
  <si>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</si>
  <si>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</si>
  <si>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</si>
  <si>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</si>
  <si>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</si>
  <si>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</si>
  <si>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</si>
  <si>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</si>
  <si>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</si>
  <si>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</si>
  <si>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</si>
  <si>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</si>
  <si>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</si>
  <si>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</si>
  <si>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</si>
  <si>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</si>
  <si>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</si>
  <si>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</si>
  <si>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</si>
  <si>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</si>
  <si>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</si>
  <si>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</si>
  <si>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</si>
  <si>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</si>
  <si>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</si>
  <si>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</si>
  <si>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</si>
  <si>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</si>
  <si>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</si>
  <si>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</si>
  <si>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</si>
  <si>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</si>
  <si>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</si>
  <si>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</si>
  <si>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</si>
  <si>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</si>
  <si>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</si>
  <si>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</si>
  <si>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</si>
  <si>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</si>
  <si>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</si>
  <si>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</si>
  <si>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</si>
  <si>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</si>
  <si>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</si>
  <si>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</si>
  <si>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</si>
  <si>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</si>
  <si>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</si>
  <si>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</si>
  <si>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</si>
  <si>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</si>
  <si>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</si>
  <si>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</si>
  <si>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</si>
  <si>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</si>
  <si>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</si>
  <si>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</si>
  <si>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</si>
  <si>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</si>
  <si>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</si>
  <si>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</si>
  <si>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</si>
  <si>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</si>
  <si>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</si>
  <si>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</si>
  <si>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</si>
  <si>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</si>
  <si>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</si>
  <si>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</si>
  <si>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</si>
  <si>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</si>
  <si>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</si>
  <si>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</si>
  <si>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</si>
  <si>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</si>
  <si>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</si>
  <si>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</si>
  <si>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</si>
  <si>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</si>
  <si>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</si>
  <si>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</si>
  <si>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</si>
  <si>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</si>
  <si>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</si>
  <si>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</si>
  <si>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</si>
  <si>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</si>
  <si>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</si>
  <si>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</si>
  <si>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</si>
  <si>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</si>
  <si>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</si>
  <si>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</si>
  <si>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</si>
  <si>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</si>
  <si>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</si>
  <si>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</si>
  <si>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</si>
  <si>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</si>
  <si>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</si>
  <si>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</si>
  <si>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</si>
  <si>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</si>
  <si>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</si>
  <si>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</si>
  <si>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</si>
  <si>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</si>
  <si>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</si>
  <si>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</si>
  <si>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</si>
  <si>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</si>
  <si>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</si>
  <si>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</si>
  <si>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</si>
  <si>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</si>
  <si>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</si>
  <si>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</si>
  <si>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</si>
  <si>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</si>
  <si>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</si>
  <si>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</si>
  <si>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</si>
  <si>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</si>
  <si>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</si>
  <si>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</si>
  <si>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</si>
  <si>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</si>
  <si>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</si>
  <si>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</si>
  <si>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</si>
  <si>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</si>
  <si>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</si>
  <si>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</si>
  <si>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</si>
  <si>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</si>
  <si>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</si>
  <si>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</si>
  <si>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</si>
  <si>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</si>
  <si>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</si>
  <si>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</si>
  <si>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</si>
  <si>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</si>
  <si>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</si>
  <si>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</si>
  <si>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</si>
  <si>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</si>
  <si>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</si>
  <si>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</si>
  <si>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</si>
  <si>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</si>
  <si>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</si>
  <si>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</si>
  <si>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</si>
  <si>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</si>
  <si>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</si>
  <si>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</si>
  <si>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</si>
  <si>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</si>
  <si>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</si>
  <si>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</si>
  <si>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</si>
  <si>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</si>
  <si>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</si>
  <si>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</si>
  <si>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</si>
  <si>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</si>
  <si>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</si>
  <si>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</si>
  <si>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</si>
  <si>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</si>
  <si>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</si>
  <si>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</si>
  <si>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</si>
  <si>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</si>
  <si>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</si>
  <si>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</si>
  <si>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</si>
  <si>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</si>
  <si>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</si>
  <si>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</si>
  <si>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</si>
  <si>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</si>
  <si>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</si>
  <si>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</si>
  <si>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</si>
  <si>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</si>
  <si>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</si>
  <si>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</si>
  <si>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</si>
  <si>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</si>
  <si>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</si>
  <si>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</si>
  <si>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</si>
  <si>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</si>
  <si>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</si>
  <si>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</si>
  <si>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</si>
  <si>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</si>
  <si>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</si>
  <si>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</si>
  <si>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</si>
  <si>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</si>
  <si>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</si>
  <si>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</si>
  <si>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</si>
  <si>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</si>
  <si>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</si>
  <si>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</si>
  <si>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</si>
  <si>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</si>
  <si>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</si>
  <si>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</si>
  <si>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</si>
  <si>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</si>
  <si>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</si>
  <si>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</si>
  <si>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</si>
  <si>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</si>
  <si>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</si>
  <si>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</si>
  <si>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</si>
  <si>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</si>
  <si>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</si>
  <si>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</si>
  <si>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</si>
  <si>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</si>
  <si>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</si>
  <si>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</si>
  <si>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</si>
  <si>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</si>
  <si>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</si>
  <si>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</si>
  <si>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</si>
  <si>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</si>
  <si>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</si>
  <si>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</si>
  <si>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</si>
  <si>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</si>
  <si>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</si>
  <si>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</si>
  <si>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</si>
  <si>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</si>
  <si>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</si>
  <si>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</si>
  <si>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</si>
  <si>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</si>
  <si>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</si>
  <si>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</si>
  <si>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</si>
  <si>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</si>
  <si>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</si>
  <si>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</si>
  <si>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</si>
  <si>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</si>
  <si>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</si>
  <si>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</si>
  <si>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</si>
  <si>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</si>
  <si>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</si>
  <si>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</si>
  <si>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</si>
  <si>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</si>
  <si>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</si>
  <si>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</si>
  <si>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</si>
  <si>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</si>
  <si>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</si>
  <si>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</si>
  <si>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</si>
  <si>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</si>
  <si>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</si>
  <si>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</si>
  <si>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</si>
  <si>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</si>
  <si>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</si>
  <si>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</si>
  <si>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</si>
  <si>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</si>
  <si>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</si>
  <si>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</si>
  <si>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</si>
  <si>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</si>
  <si>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</si>
  <si>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</si>
  <si>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</si>
  <si>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</si>
  <si>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</si>
  <si>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</si>
  <si>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</si>
  <si>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</si>
  <si>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</si>
  <si>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</si>
  <si>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</si>
  <si>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</si>
  <si>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</si>
  <si>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</si>
  <si>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</si>
  <si>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</si>
  <si>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</si>
  <si>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</si>
  <si>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</si>
  <si>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</si>
  <si>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</si>
  <si>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</si>
  <si>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</si>
  <si>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</si>
  <si>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</si>
  <si>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</si>
  <si>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</si>
  <si>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</si>
  <si>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</si>
  <si>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</si>
  <si>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</si>
  <si>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</si>
  <si>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</si>
  <si>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</si>
  <si>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</si>
  <si>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</si>
  <si>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</si>
  <si>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</si>
  <si>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</si>
  <si>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</si>
  <si>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</si>
  <si>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</si>
  <si>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</si>
  <si>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</si>
  <si>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</si>
  <si>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</si>
  <si>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</si>
  <si>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</si>
  <si>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</si>
  <si>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</si>
  <si>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</si>
  <si>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</si>
  <si>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</si>
  <si>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</si>
  <si>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</si>
  <si>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</si>
  <si>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</si>
  <si>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</si>
  <si>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</si>
  <si>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</si>
  <si>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</si>
  <si>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</si>
  <si>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</si>
  <si>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</si>
  <si>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</si>
  <si>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</si>
  <si>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</si>
  <si>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</si>
  <si>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</si>
  <si>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</si>
  <si>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</si>
  <si>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</si>
  <si>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</si>
  <si>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</si>
  <si>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</si>
  <si>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</si>
  <si>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</si>
  <si>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</si>
  <si>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</si>
  <si>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</si>
  <si>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</si>
  <si>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</si>
  <si>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</si>
  <si>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</si>
  <si>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</si>
  <si>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</si>
  <si>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</si>
  <si>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</si>
  <si>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</si>
  <si>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</si>
  <si>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</si>
  <si>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</si>
  <si>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</si>
  <si>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</si>
  <si>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</si>
  <si>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</si>
  <si>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</si>
  <si>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</si>
  <si>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</si>
  <si>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</si>
  <si>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</si>
  <si>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</si>
  <si>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</si>
  <si>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</si>
  <si>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</si>
  <si>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</si>
  <si>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</si>
  <si>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</si>
  <si>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</si>
  <si>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</si>
  <si>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</si>
  <si>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</si>
  <si>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</si>
  <si>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</si>
  <si>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</si>
  <si>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</si>
  <si>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</si>
  <si>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</si>
  <si>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</si>
  <si>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</si>
  <si>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</si>
  <si>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</si>
  <si>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</si>
  <si>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</si>
  <si>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</si>
  <si>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</si>
  <si>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</si>
  <si>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</si>
  <si>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</si>
  <si>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</si>
  <si>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</si>
  <si>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</si>
  <si>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</si>
  <si>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</si>
  <si>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</si>
  <si>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</si>
  <si>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</si>
  <si>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</si>
  <si>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</si>
  <si>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</si>
  <si>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</si>
  <si>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</si>
  <si>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</si>
  <si>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</si>
  <si>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</si>
  <si>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</si>
  <si>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</si>
  <si>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</si>
  <si>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</si>
  <si>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</si>
  <si>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</si>
  <si>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</si>
  <si>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</si>
  <si>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</si>
  <si>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</si>
  <si>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</si>
  <si>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</si>
  <si>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</si>
  <si>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</si>
  <si>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</si>
  <si>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</si>
  <si>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</si>
  <si>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</si>
  <si>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</si>
  <si>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</si>
  <si>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</si>
  <si>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</si>
  <si>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</si>
  <si>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</si>
  <si>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</si>
  <si>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</si>
  <si>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</si>
  <si>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</si>
  <si>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</si>
  <si>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</si>
  <si>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</si>
  <si>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</si>
  <si>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</si>
  <si>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</si>
  <si>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</si>
  <si>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</si>
  <si>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</si>
  <si>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</si>
  <si>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</si>
  <si>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</si>
  <si>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</si>
  <si>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</si>
  <si>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</si>
  <si>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</si>
  <si>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</si>
  <si>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</si>
  <si>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</si>
  <si>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</si>
  <si>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</si>
  <si>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</si>
  <si>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</si>
  <si>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</si>
  <si>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</si>
  <si>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</si>
  <si>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</si>
  <si>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</si>
  <si>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</si>
  <si>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</si>
  <si>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</si>
  <si>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</si>
  <si>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</si>
  <si>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</si>
  <si>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</si>
  <si>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</si>
  <si>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</si>
  <si>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</si>
  <si>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</si>
  <si>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</si>
  <si>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</si>
  <si>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</si>
  <si>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</si>
  <si>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</si>
  <si>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</si>
  <si>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</si>
  <si>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</si>
  <si>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</si>
  <si>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</si>
  <si>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</si>
  <si>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</si>
  <si>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</si>
  <si>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</si>
  <si>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</si>
  <si>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</si>
  <si>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</si>
  <si>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</si>
  <si>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</si>
  <si>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</si>
  <si>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</si>
  <si>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</si>
  <si>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</si>
  <si>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</si>
  <si>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</si>
  <si>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</si>
  <si>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</si>
  <si>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</si>
  <si>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</si>
  <si>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</si>
  <si>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</si>
  <si>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</si>
  <si>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</si>
  <si>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</si>
  <si>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</si>
  <si>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</si>
  <si>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</si>
  <si>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</si>
  <si>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</si>
  <si>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</si>
  <si>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</si>
  <si>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</si>
  <si>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</si>
  <si>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</si>
  <si>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</si>
  <si>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</si>
  <si>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</si>
  <si>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</si>
  <si>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</si>
  <si>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</si>
  <si>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</si>
  <si>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</si>
  <si>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</si>
  <si>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</si>
  <si>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</si>
  <si>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</si>
  <si>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</si>
  <si>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</si>
  <si>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</si>
  <si>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</si>
  <si>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</si>
  <si>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</si>
  <si>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</si>
  <si>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</si>
  <si>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</si>
  <si>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</si>
  <si>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</si>
  <si>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</si>
  <si>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</si>
  <si>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</si>
  <si>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</si>
  <si>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</si>
  <si>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</si>
  <si>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</si>
  <si>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</si>
  <si>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</si>
  <si>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</si>
  <si>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</si>
  <si>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</si>
  <si>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</si>
  <si>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</si>
  <si>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</si>
  <si>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</si>
  <si>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</si>
  <si>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</si>
  <si>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</si>
  <si>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</si>
  <si>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</si>
  <si>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</si>
  <si>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</si>
  <si>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</si>
  <si>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</si>
  <si>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</si>
  <si>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</si>
  <si>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</si>
  <si>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</si>
  <si>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</si>
  <si>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</si>
  <si>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</si>
  <si>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</si>
  <si>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</si>
  <si>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</si>
  <si>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</si>
  <si>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</si>
  <si>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</si>
  <si>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</si>
  <si>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</si>
  <si>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</si>
  <si>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</si>
  <si>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</si>
  <si>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</si>
  <si>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</si>
  <si>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</si>
  <si>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</si>
  <si>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</si>
  <si>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</si>
  <si>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</si>
  <si>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</si>
  <si>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</si>
  <si>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</si>
  <si>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</si>
  <si>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</si>
  <si>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</si>
  <si>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</si>
  <si>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</si>
  <si>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</si>
  <si>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</si>
  <si>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</si>
  <si>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</si>
  <si>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</si>
  <si>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</si>
  <si>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</si>
  <si>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</si>
  <si>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</si>
  <si>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</si>
  <si>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</si>
  <si>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</si>
  <si>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</si>
  <si>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</si>
  <si>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</si>
  <si>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</si>
  <si>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</si>
  <si>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</si>
  <si>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</si>
  <si>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</si>
  <si>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</si>
  <si>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</si>
  <si>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</si>
  <si>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</si>
  <si>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</si>
  <si>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</si>
  <si>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</si>
  <si>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</si>
  <si>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</si>
  <si>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</si>
  <si>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</si>
  <si>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</si>
  <si>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</si>
  <si>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</si>
  <si>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</si>
  <si>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</si>
  <si>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</si>
  <si>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</si>
  <si>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</si>
  <si>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</si>
  <si>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</si>
  <si>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</si>
  <si>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</si>
  <si>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</si>
  <si>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</si>
  <si>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</si>
  <si>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</si>
  <si>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</si>
  <si>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</si>
  <si>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</si>
  <si>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</si>
  <si>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</si>
  <si>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</si>
  <si>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</si>
  <si>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</si>
  <si>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</si>
  <si>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</si>
  <si>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</si>
  <si>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</si>
  <si>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</si>
  <si>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</si>
  <si>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</si>
  <si>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</si>
  <si>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</si>
  <si>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</si>
  <si>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</si>
  <si>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</si>
  <si>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</si>
  <si>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</si>
  <si>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</si>
  <si>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</si>
  <si>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</si>
  <si>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</si>
  <si>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</si>
  <si>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</si>
  <si>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</si>
  <si>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</si>
  <si>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</si>
  <si>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</si>
  <si>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</si>
  <si>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</si>
  <si>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</si>
  <si>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</si>
  <si>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</si>
  <si>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</si>
  <si>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</si>
  <si>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</si>
  <si>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</si>
  <si>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</si>
  <si>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</si>
  <si>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</si>
  <si>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</si>
  <si>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</si>
  <si>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</si>
  <si>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</si>
  <si>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</si>
  <si>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</si>
  <si>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</si>
  <si>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</si>
  <si>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</si>
  <si>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</si>
  <si>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</si>
  <si>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</si>
  <si>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</si>
  <si>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</si>
  <si>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</si>
  <si>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</si>
  <si>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</si>
  <si>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</si>
  <si>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</si>
  <si>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</si>
  <si>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</si>
  <si>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</si>
  <si>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</si>
  <si>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</si>
  <si>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</si>
  <si>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</si>
  <si>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</si>
  <si>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</si>
  <si>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</si>
  <si>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</si>
  <si>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</si>
  <si>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</si>
  <si>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</si>
  <si>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</si>
  <si>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</si>
  <si>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</si>
  <si>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</si>
  <si>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</si>
  <si>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</si>
  <si>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</si>
  <si>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</si>
  <si>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</si>
  <si>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</si>
  <si>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</si>
  <si>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</si>
  <si>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</si>
  <si>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</si>
  <si>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</si>
  <si>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</si>
  <si>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</si>
  <si>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</si>
  <si>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</si>
  <si>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</si>
  <si>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</si>
  <si>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</si>
  <si>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</si>
  <si>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</si>
  <si>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</si>
  <si>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</si>
  <si>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</si>
  <si>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</si>
  <si>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</si>
  <si>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</si>
  <si>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</si>
  <si>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</si>
  <si>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</si>
  <si>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</si>
  <si>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</si>
  <si>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</si>
  <si>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</si>
  <si>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</si>
  <si>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</si>
  <si>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</si>
  <si>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</si>
  <si>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</si>
  <si>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</si>
  <si>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</si>
  <si>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</si>
  <si>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</si>
  <si>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</si>
  <si>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</si>
  <si>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</si>
  <si>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</si>
  <si>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</si>
  <si>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</si>
  <si>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</si>
  <si>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</si>
  <si>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</si>
  <si>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</si>
  <si>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</si>
  <si>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</si>
  <si>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</si>
  <si>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</si>
  <si>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</si>
  <si>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</si>
  <si>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</si>
  <si>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</si>
  <si>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</si>
  <si>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</si>
  <si>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</si>
  <si>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</si>
  <si>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</si>
  <si>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</si>
  <si>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</si>
  <si>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</si>
  <si>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</si>
  <si>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</si>
  <si>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</si>
  <si>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</si>
  <si>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</si>
  <si>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</si>
  <si>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</si>
  <si>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</si>
  <si>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</si>
  <si>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</si>
  <si>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</si>
  <si>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</si>
  <si>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</si>
  <si>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</si>
  <si>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</si>
  <si>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</si>
  <si>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</si>
  <si>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</si>
  <si>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</si>
  <si>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</si>
  <si>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</si>
  <si>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</si>
  <si>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</si>
  <si>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</si>
  <si>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</si>
  <si>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</si>
  <si>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</si>
  <si>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</si>
  <si>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</si>
  <si>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</si>
  <si>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</si>
  <si>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</si>
  <si>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</si>
  <si>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</si>
  <si>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</si>
  <si>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</si>
  <si>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</si>
  <si>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</si>
  <si>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</si>
  <si>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</si>
  <si>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</si>
  <si>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</si>
  <si>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</si>
  <si>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</si>
  <si>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</si>
  <si>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</si>
  <si>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</si>
  <si>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</si>
  <si>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</si>
  <si>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</si>
  <si>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</si>
  <si>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</si>
  <si>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</si>
  <si>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</si>
  <si>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</si>
  <si>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</si>
  <si>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</si>
  <si>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</si>
  <si>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</si>
  <si>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</si>
  <si>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</si>
  <si>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</si>
  <si>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</si>
  <si>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</si>
  <si>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</si>
  <si>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</si>
  <si>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</si>
  <si>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</si>
  <si>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</si>
  <si>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</si>
  <si>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</si>
  <si>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</si>
  <si>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</si>
  <si>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</si>
  <si>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</si>
  <si>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</si>
  <si>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</si>
  <si>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</si>
  <si>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</si>
  <si>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</si>
  <si>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</si>
  <si>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</si>
  <si>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</si>
  <si>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</si>
  <si>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</si>
  <si>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</si>
  <si>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</si>
  <si>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</si>
  <si>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</si>
  <si>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</si>
  <si>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</si>
  <si>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</si>
  <si>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</si>
  <si>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</si>
  <si>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</si>
  <si>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</si>
  <si>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</si>
  <si>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</si>
  <si>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</si>
  <si>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</si>
  <si>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</si>
  <si>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</si>
  <si>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</si>
  <si>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</si>
  <si>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</si>
  <si>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</si>
  <si>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</si>
  <si>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</si>
  <si>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</si>
  <si>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</si>
  <si>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</si>
  <si>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</si>
  <si>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</si>
  <si>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</si>
  <si>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</si>
  <si>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</si>
  <si>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</si>
  <si>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</si>
  <si>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</si>
  <si>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</si>
  <si>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</si>
  <si>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</si>
  <si>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</si>
  <si>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</si>
  <si>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</si>
  <si>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</si>
  <si>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</si>
  <si>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</si>
  <si>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</si>
  <si>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</si>
  <si>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</si>
  <si>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</si>
  <si>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</si>
  <si>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</si>
  <si>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</si>
  <si>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</si>
  <si>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</si>
  <si>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</si>
  <si>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</si>
  <si>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</si>
  <si>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</si>
  <si>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</si>
  <si>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</si>
  <si>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</si>
  <si>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</si>
  <si>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</si>
  <si>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</si>
  <si>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</si>
  <si>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</si>
  <si>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</si>
  <si>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</si>
  <si>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</si>
  <si>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</si>
  <si>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</si>
  <si>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</si>
  <si>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</si>
  <si>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</si>
  <si>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</si>
  <si>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</si>
  <si>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</si>
  <si>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</si>
  <si>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</si>
  <si>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</si>
  <si>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</si>
  <si>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</si>
  <si>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</si>
  <si>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</si>
  <si>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</si>
  <si>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</si>
  <si>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</si>
  <si>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</si>
  <si>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</si>
  <si>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</si>
  <si>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</si>
  <si>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</si>
  <si>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</si>
  <si>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</si>
  <si>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</si>
  <si>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</si>
  <si>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</si>
  <si>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</si>
  <si>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</si>
  <si>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</si>
  <si>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</si>
  <si>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</si>
  <si>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</si>
  <si>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</si>
  <si>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</si>
  <si>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</si>
  <si>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</si>
  <si>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</si>
  <si>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</si>
  <si>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</si>
  <si>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</si>
  <si>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</si>
  <si>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</si>
  <si>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</si>
  <si>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</si>
  <si>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</si>
  <si>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</si>
  <si>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</si>
  <si>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</si>
  <si>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</si>
  <si>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</si>
  <si>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</si>
  <si>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</si>
  <si>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</si>
  <si>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</si>
  <si>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</si>
  <si>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</si>
  <si>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</si>
  <si>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</si>
  <si>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</si>
  <si>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</si>
  <si>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</si>
  <si>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</si>
  <si>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</si>
  <si>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</si>
  <si>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</si>
  <si>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</si>
  <si>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</si>
  <si>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</si>
  <si>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</si>
  <si>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</si>
  <si>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</si>
  <si>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</si>
  <si>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</si>
  <si>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</si>
  <si>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</si>
  <si>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</si>
  <si>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</si>
  <si>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</si>
  <si>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</si>
  <si>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</si>
  <si>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</si>
  <si>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</si>
  <si>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</si>
  <si>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</si>
  <si>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</si>
  <si>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</si>
  <si>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</si>
  <si>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</si>
  <si>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</si>
  <si>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</si>
  <si>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</si>
  <si>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</si>
  <si>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</si>
  <si>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</si>
  <si>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</si>
  <si>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</si>
  <si>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</si>
  <si>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</si>
  <si>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</si>
  <si>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</si>
  <si>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</si>
  <si>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</si>
  <si>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</si>
  <si>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</si>
  <si>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</si>
  <si>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</si>
  <si>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</si>
  <si>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</si>
  <si>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</si>
  <si>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</si>
  <si>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</si>
  <si>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</si>
  <si>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</si>
  <si>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</si>
  <si>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</si>
  <si>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</si>
  <si>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</si>
  <si>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</si>
  <si>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</si>
  <si>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</si>
  <si>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</si>
  <si>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</si>
  <si>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</si>
  <si>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</si>
  <si>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</si>
  <si>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</si>
  <si>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</si>
  <si>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</si>
  <si>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</si>
  <si>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</si>
  <si>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</si>
  <si>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</si>
  <si>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</si>
  <si>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</si>
  <si>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</si>
  <si>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</si>
  <si>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</si>
  <si>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</si>
  <si>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</si>
  <si>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</si>
  <si>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</si>
  <si>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</si>
  <si>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</si>
  <si>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</si>
  <si>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</si>
  <si>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</si>
  <si>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</si>
  <si>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</si>
  <si>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</si>
  <si>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</si>
  <si>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</si>
  <si>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</si>
  <si>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</si>
  <si>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</si>
  <si>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</si>
  <si>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</si>
  <si>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</si>
  <si>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</si>
  <si>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</si>
  <si>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</si>
  <si>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</si>
  <si>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</si>
  <si>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</si>
  <si>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</si>
  <si>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</si>
  <si>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</si>
  <si>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</si>
  <si>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</si>
  <si>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</si>
  <si>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</si>
  <si>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</si>
  <si>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</si>
  <si>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</si>
  <si>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</si>
  <si>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</si>
  <si>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</si>
  <si>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</si>
  <si>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</si>
  <si>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</si>
  <si>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</si>
  <si>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</si>
  <si>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</si>
  <si>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</si>
  <si>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</si>
  <si>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</si>
  <si>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</si>
  <si>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</si>
  <si>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</si>
  <si>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</si>
  <si>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</si>
  <si>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</si>
  <si>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</si>
  <si>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</si>
  <si>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</si>
  <si>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</si>
  <si>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</si>
  <si>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</si>
  <si>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</si>
  <si>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</si>
  <si>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</si>
  <si>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</si>
  <si>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</si>
  <si>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</si>
  <si>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</si>
  <si>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</si>
  <si>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</si>
  <si>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</si>
  <si>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</si>
  <si>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</si>
  <si>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</si>
  <si>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</si>
  <si>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</si>
  <si>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</si>
  <si>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</si>
  <si>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</si>
  <si>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</si>
  <si>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</si>
  <si>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</si>
  <si>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</si>
  <si>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</si>
  <si>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</si>
  <si>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</si>
  <si>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</si>
  <si>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</si>
  <si>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</si>
  <si>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</si>
  <si>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</si>
  <si>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</si>
  <si>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</si>
  <si>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</si>
  <si>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</si>
  <si>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</si>
  <si>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</si>
  <si>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</si>
  <si>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</si>
  <si>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</si>
  <si>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</si>
  <si>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</si>
  <si>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</si>
  <si>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</si>
  <si>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</si>
  <si>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</si>
  <si>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</si>
  <si>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</si>
  <si>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</si>
  <si>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</si>
  <si>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</si>
  <si>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</si>
  <si>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</si>
  <si>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</si>
  <si>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</si>
  <si>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</si>
  <si>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</si>
  <si>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</si>
  <si>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</si>
  <si>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</si>
  <si>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</si>
  <si>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</si>
  <si>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</si>
  <si>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</si>
  <si>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</si>
  <si>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</si>
  <si>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</si>
  <si>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</si>
  <si>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</si>
  <si>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</si>
  <si>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</si>
  <si>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</si>
  <si>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</si>
  <si>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</si>
  <si>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</si>
  <si>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</si>
  <si>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</si>
  <si>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</si>
  <si>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</si>
  <si>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</si>
  <si>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</si>
  <si>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</si>
  <si>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</si>
  <si>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</si>
  <si>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</si>
  <si>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</si>
  <si>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</si>
  <si>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</si>
  <si>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</si>
  <si>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</si>
  <si>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</si>
  <si>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</si>
  <si>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</si>
  <si>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</si>
  <si>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</si>
  <si>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</si>
  <si>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</si>
  <si>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</si>
  <si>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</si>
  <si>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</si>
  <si>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</si>
  <si>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</si>
  <si>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</si>
  <si>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</si>
  <si>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</si>
  <si>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</si>
  <si>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</si>
  <si>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</si>
  <si>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</si>
  <si>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</si>
  <si>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</si>
  <si>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</si>
  <si>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</si>
  <si>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</si>
  <si>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</si>
  <si>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</si>
  <si>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</si>
  <si>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</si>
  <si>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</si>
  <si>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</si>
  <si>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</si>
  <si>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</si>
  <si>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</si>
  <si>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</si>
  <si>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</si>
  <si>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</si>
  <si>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</si>
  <si>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</si>
  <si>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</si>
  <si>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</si>
  <si>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</si>
  <si>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</si>
  <si>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</si>
  <si>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</si>
  <si>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</si>
  <si>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</si>
  <si>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</si>
  <si>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</si>
  <si>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</si>
  <si>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</si>
  <si>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</si>
  <si>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</si>
  <si>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</si>
  <si>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</si>
  <si>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</si>
  <si>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</si>
  <si>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</si>
  <si>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</si>
  <si>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</si>
  <si>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</si>
  <si>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</si>
  <si>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</si>
  <si>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</si>
  <si>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</si>
  <si>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</si>
  <si>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</si>
  <si>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</si>
  <si>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</si>
  <si>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</si>
  <si>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</si>
  <si>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</si>
  <si>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</si>
  <si>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</si>
  <si>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</si>
  <si>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</si>
  <si>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</si>
  <si>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</si>
  <si>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</si>
  <si>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</si>
  <si>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</si>
  <si>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</si>
  <si>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</si>
  <si>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</si>
  <si>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</si>
  <si>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</si>
  <si>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</si>
  <si>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</si>
  <si>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</si>
  <si>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</si>
  <si>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</si>
  <si>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</si>
  <si>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</si>
  <si>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</si>
  <si>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</si>
  <si>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</si>
  <si>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</si>
  <si>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</si>
  <si>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</si>
  <si>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</si>
  <si>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</si>
  <si>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</si>
  <si>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</si>
  <si>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</si>
  <si>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</si>
  <si>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</si>
  <si>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</si>
  <si>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</si>
  <si>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</si>
  <si>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</si>
  <si>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</si>
  <si>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</si>
  <si>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</si>
  <si>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</si>
  <si>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</si>
  <si>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</si>
  <si>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</si>
  <si>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</si>
  <si>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</si>
  <si>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</si>
  <si>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</si>
  <si>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</si>
  <si>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</si>
  <si>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</si>
  <si>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</si>
  <si>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</si>
  <si>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</si>
  <si>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</si>
  <si>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</si>
  <si>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</si>
  <si>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</si>
  <si>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</si>
  <si>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</si>
  <si>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</si>
  <si>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</si>
  <si>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</si>
  <si>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</si>
  <si>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</si>
  <si>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</si>
  <si>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</si>
  <si>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</si>
  <si>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</si>
  <si>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</si>
  <si>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</si>
  <si>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</si>
  <si>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</si>
  <si>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</si>
  <si>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</si>
  <si>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</si>
  <si>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</si>
  <si>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</si>
  <si>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</si>
  <si>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</si>
  <si>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</si>
  <si>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</si>
  <si>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</si>
  <si>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</si>
  <si>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</si>
  <si>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</si>
  <si>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</si>
  <si>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</si>
  <si>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</si>
  <si>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</si>
  <si>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</si>
  <si>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</si>
  <si>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</si>
  <si>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</si>
  <si>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</si>
  <si>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</si>
  <si>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</si>
  <si>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</si>
  <si>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</si>
  <si>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</si>
  <si>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</si>
  <si>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</si>
  <si>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</si>
  <si>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</si>
  <si>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</si>
  <si>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</si>
  <si>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</si>
  <si>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</si>
  <si>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</si>
  <si>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</si>
  <si>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</si>
  <si>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</si>
  <si>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</si>
  <si>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</si>
  <si>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</si>
  <si>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</si>
  <si>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</si>
  <si>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</si>
  <si>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</si>
  <si>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</si>
  <si>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</si>
  <si>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</si>
  <si>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</si>
  <si>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</si>
  <si>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</si>
  <si>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</si>
  <si>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</si>
  <si>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</si>
  <si>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</si>
  <si>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</si>
  <si>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</si>
  <si>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</si>
  <si>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</si>
  <si>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</si>
  <si>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</si>
  <si>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</si>
  <si>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</si>
  <si>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</si>
  <si>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</si>
  <si>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</si>
  <si>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</si>
  <si>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</si>
  <si>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</si>
  <si>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</si>
  <si>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</si>
  <si>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</si>
  <si>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</si>
  <si>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</si>
  <si>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</si>
  <si>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</si>
  <si>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</si>
  <si>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</si>
  <si>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</si>
  <si>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</si>
  <si>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</si>
  <si>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</si>
  <si>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</si>
  <si>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</si>
  <si>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</si>
  <si>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</si>
  <si>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</si>
  <si>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</si>
  <si>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</si>
  <si>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</si>
  <si>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</si>
  <si>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</si>
  <si>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</si>
  <si>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</si>
  <si>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</si>
  <si>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</si>
  <si>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</si>
  <si>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</si>
  <si>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</si>
  <si>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</si>
  <si>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</si>
  <si>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</si>
  <si>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</si>
  <si>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</si>
  <si>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</si>
  <si>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</si>
  <si>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</si>
  <si>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</si>
  <si>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</si>
  <si>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</si>
  <si>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</si>
  <si>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</si>
  <si>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</si>
  <si>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</si>
  <si>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</si>
  <si>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</si>
  <si>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</si>
  <si>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</si>
  <si>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</si>
  <si>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</si>
  <si>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</si>
  <si>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</si>
  <si>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</si>
  <si>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</si>
  <si>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</si>
  <si>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</si>
  <si>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</si>
  <si>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</si>
  <si>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</si>
  <si>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</si>
  <si>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</si>
  <si>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</si>
  <si>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</si>
  <si>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</si>
  <si>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</si>
  <si>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</si>
  <si>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</si>
  <si>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</si>
  <si>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</si>
  <si>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</si>
  <si>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</si>
  <si>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</si>
  <si>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</si>
  <si>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</si>
  <si>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</si>
  <si>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</si>
  <si>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</si>
  <si>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</si>
  <si>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</si>
  <si>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</si>
  <si>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</si>
  <si>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</si>
  <si>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</si>
  <si>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</si>
  <si>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</si>
  <si>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</si>
  <si>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</si>
  <si>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</si>
  <si>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</si>
  <si>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</si>
  <si>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</si>
  <si>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</si>
  <si>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</si>
  <si>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</si>
  <si>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</si>
  <si>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</si>
  <si>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</si>
  <si>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</si>
  <si>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</si>
  <si>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</si>
  <si>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</si>
  <si>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</si>
  <si>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</si>
  <si>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</si>
  <si>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</si>
  <si>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</si>
  <si>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</si>
  <si>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</si>
  <si>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</si>
  <si>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</si>
  <si>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</si>
  <si>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</si>
  <si>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</si>
  <si>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</si>
  <si>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</si>
  <si>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</si>
  <si>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</si>
  <si>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</si>
  <si>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</si>
  <si>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</si>
  <si>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</si>
  <si>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</si>
  <si>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</si>
  <si>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</si>
  <si>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</si>
  <si>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</si>
  <si>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</si>
  <si>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</si>
  <si>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</si>
  <si>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</si>
  <si>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</si>
  <si>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</si>
  <si>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</si>
  <si>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</si>
  <si>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</si>
  <si>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</si>
  <si>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</si>
  <si>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</si>
  <si>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</si>
  <si>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</si>
  <si>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</si>
  <si>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</si>
  <si>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</si>
  <si>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</si>
  <si>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</si>
  <si>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</si>
  <si>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</si>
  <si>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</si>
  <si>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</si>
  <si>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</si>
  <si>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</si>
  <si>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</si>
  <si>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</si>
  <si>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</si>
  <si>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</si>
  <si>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</si>
  <si>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</si>
  <si>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</si>
  <si>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</si>
  <si>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</si>
  <si>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</si>
  <si>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</si>
  <si>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</si>
  <si>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</si>
  <si>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</si>
  <si>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</si>
  <si>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</si>
  <si>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</si>
  <si>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</si>
  <si>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</si>
  <si>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</si>
  <si>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</si>
  <si>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</si>
  <si>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</si>
  <si>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</si>
  <si>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</si>
  <si>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</si>
  <si>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</si>
  <si>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</si>
  <si>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</si>
  <si>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</si>
  <si>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</si>
  <si>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</si>
  <si>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</si>
  <si>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</si>
  <si>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</si>
  <si>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</si>
  <si>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</si>
  <si>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</si>
  <si>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</si>
  <si>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</si>
  <si>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</si>
  <si>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</si>
  <si>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</si>
  <si>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</si>
  <si>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</si>
  <si>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</si>
  <si>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</si>
  <si>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</si>
  <si>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</si>
  <si>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</si>
  <si>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</si>
  <si>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</si>
  <si>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</si>
  <si>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</si>
  <si>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</si>
  <si>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</si>
  <si>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</si>
  <si>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</si>
  <si>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</si>
  <si>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</si>
  <si>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</si>
  <si>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</si>
  <si>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</si>
  <si>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</si>
  <si>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</si>
  <si>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</si>
  <si>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</si>
  <si>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</si>
  <si>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</si>
  <si>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</si>
  <si>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</si>
  <si>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</si>
  <si>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</si>
  <si>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</si>
  <si>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</si>
  <si>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</si>
  <si>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</si>
  <si>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</si>
  <si>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</si>
  <si>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</si>
  <si>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</si>
  <si>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</si>
  <si>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</si>
  <si>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</si>
  <si>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</si>
  <si>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</si>
  <si>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</si>
  <si>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</si>
  <si>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</si>
  <si>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</si>
  <si>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</si>
  <si>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</si>
  <si>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</si>
  <si>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</si>
  <si>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</si>
  <si>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</si>
  <si>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</si>
  <si>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</si>
  <si>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</si>
  <si>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</si>
  <si>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</si>
  <si>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</si>
  <si>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</si>
  <si>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</si>
  <si>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</si>
  <si>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</si>
  <si>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</si>
  <si>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</si>
  <si>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</si>
  <si>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</si>
  <si>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</si>
  <si>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</si>
  <si>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</si>
  <si>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</si>
  <si>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</si>
  <si>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</si>
  <si>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</si>
  <si>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</si>
  <si>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</si>
  <si>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</si>
  <si>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</si>
  <si>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</si>
  <si>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</si>
  <si>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</si>
  <si>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</si>
  <si>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</si>
  <si>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</si>
  <si>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</si>
  <si>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</si>
  <si>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</si>
  <si>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</si>
  <si>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</si>
  <si>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</si>
  <si>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</si>
  <si>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</si>
  <si>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</si>
  <si>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</si>
  <si>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</si>
  <si>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</si>
  <si>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</si>
  <si>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</si>
  <si>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</si>
  <si>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</si>
  <si>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</si>
  <si>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</si>
  <si>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</si>
  <si>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</si>
  <si>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</si>
  <si>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</si>
  <si>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</si>
  <si>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</si>
  <si>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</si>
  <si>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</si>
  <si>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</si>
  <si>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</si>
  <si>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</si>
  <si>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</si>
  <si>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</si>
  <si>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</si>
  <si>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</si>
  <si>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</si>
  <si>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</si>
  <si>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</si>
  <si>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</si>
  <si>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</si>
  <si>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</si>
  <si>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</si>
  <si>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</si>
  <si>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</si>
  <si>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</si>
  <si>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</si>
  <si>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</si>
  <si>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</si>
  <si>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</si>
  <si>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</si>
  <si>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</si>
  <si>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</si>
  <si>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</si>
  <si>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</si>
  <si>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</si>
  <si>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</si>
  <si>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</si>
  <si>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</si>
  <si>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</si>
  <si>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</si>
  <si>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</si>
  <si>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</si>
  <si>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</si>
  <si>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</si>
  <si>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</si>
  <si>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</si>
  <si>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</si>
  <si>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</si>
  <si>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</si>
  <si>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</si>
  <si>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</si>
  <si>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</si>
  <si>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</si>
  <si>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</si>
  <si>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</si>
  <si>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</si>
  <si>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</si>
  <si>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</si>
  <si>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</si>
  <si>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</si>
  <si>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</si>
  <si>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</si>
  <si>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</si>
  <si>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</si>
  <si>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</si>
  <si>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</si>
  <si>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</si>
  <si>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</si>
  <si>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</si>
  <si>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</si>
  <si>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</si>
  <si>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</si>
  <si>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</si>
  <si>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</si>
  <si>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</si>
  <si>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</si>
  <si>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</si>
  <si>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</si>
  <si>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</si>
  <si>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</si>
  <si>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</si>
  <si>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</si>
  <si>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</si>
  <si>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</si>
  <si>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</si>
  <si>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</si>
  <si>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</si>
  <si>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</si>
  <si>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</si>
  <si>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</si>
  <si>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</si>
  <si>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</si>
  <si>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</si>
  <si>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</si>
  <si>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</si>
  <si>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</si>
  <si>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</si>
  <si>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</si>
  <si>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</si>
  <si>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</si>
  <si>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</si>
  <si>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</si>
  <si>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</si>
  <si>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</si>
  <si>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</si>
  <si>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</si>
  <si>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</si>
  <si>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</si>
  <si>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</si>
  <si>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</si>
  <si>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</si>
  <si>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</si>
  <si>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</si>
  <si>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</si>
  <si>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</si>
  <si>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</si>
  <si>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</si>
  <si>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</si>
  <si>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</si>
  <si>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</si>
  <si>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</si>
  <si>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</si>
  <si>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</si>
  <si>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</si>
  <si>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</si>
  <si>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</si>
  <si>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</si>
  <si>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</si>
  <si>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</si>
  <si>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</si>
  <si>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</si>
  <si>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</si>
  <si>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</si>
  <si>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</si>
  <si>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</si>
  <si>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</si>
  <si>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</si>
  <si>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</si>
  <si>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</si>
  <si>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</si>
  <si>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</si>
  <si>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</si>
  <si>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</si>
  <si>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</si>
  <si>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</si>
  <si>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</si>
  <si>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</si>
  <si>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</si>
  <si>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</si>
  <si>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</si>
  <si>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</si>
  <si>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</si>
  <si>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</si>
  <si>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</si>
  <si>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</si>
  <si>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</si>
  <si>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</si>
  <si>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</si>
  <si>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</si>
  <si>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</si>
  <si>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</si>
  <si>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</si>
  <si>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</si>
  <si>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</si>
  <si>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</si>
  <si>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</si>
  <si>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</si>
  <si>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</si>
  <si>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</si>
  <si>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</si>
  <si>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</si>
  <si>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</si>
  <si>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</si>
  <si>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</si>
  <si>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</si>
  <si>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</si>
  <si>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</si>
  <si>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</si>
  <si>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</si>
  <si>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</si>
  <si>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</si>
  <si>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</si>
  <si>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</si>
  <si>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</si>
  <si>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</si>
  <si>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</si>
  <si>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</si>
  <si>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</si>
  <si>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</si>
  <si>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</si>
  <si>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</si>
  <si>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</si>
  <si>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</si>
  <si>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</si>
  <si>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</si>
  <si>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</si>
  <si>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</si>
  <si>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</si>
  <si>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</si>
  <si>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</si>
  <si>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</si>
  <si>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</si>
  <si>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</si>
  <si>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</si>
  <si>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</si>
  <si>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</si>
  <si>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</si>
  <si>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</si>
  <si>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</si>
  <si>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</si>
  <si>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</si>
  <si>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</si>
  <si>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</si>
  <si>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</si>
  <si>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</si>
  <si>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</si>
  <si>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</si>
  <si>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</si>
  <si>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</si>
  <si>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</si>
  <si>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</si>
  <si>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</si>
  <si>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</si>
  <si>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</si>
  <si>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</si>
  <si>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</si>
  <si>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</si>
  <si>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</si>
  <si>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</si>
  <si>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</si>
  <si>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</si>
  <si>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</si>
  <si>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</si>
  <si>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</si>
  <si>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</si>
  <si>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</si>
  <si>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</si>
  <si>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</si>
  <si>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</si>
  <si>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</si>
  <si>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</si>
  <si>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</si>
  <si>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</si>
  <si>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</si>
  <si>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</si>
  <si>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</si>
  <si>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</si>
  <si>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</si>
  <si>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</si>
  <si>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</si>
  <si>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</si>
  <si>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</si>
  <si>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</si>
  <si>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</si>
  <si>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</si>
  <si>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</si>
  <si>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</si>
  <si>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</si>
  <si>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</si>
  <si>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</si>
  <si>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</si>
  <si>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</si>
  <si>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</si>
  <si>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</si>
  <si>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</si>
  <si>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</si>
  <si>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</si>
  <si>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</si>
  <si>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</si>
  <si>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</si>
  <si>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</si>
  <si>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</si>
  <si>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</si>
  <si>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</si>
  <si>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</si>
  <si>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</si>
  <si>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</si>
  <si>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</si>
  <si>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</si>
  <si>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</si>
  <si>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</si>
  <si>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</si>
  <si>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</si>
  <si>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</si>
  <si>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</si>
  <si>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</si>
  <si>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</si>
  <si>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</si>
  <si>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</si>
  <si>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</si>
  <si>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</si>
  <si>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</si>
  <si>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</si>
  <si>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</si>
  <si>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</si>
  <si>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</si>
  <si>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</si>
  <si>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</si>
  <si>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</si>
  <si>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</si>
  <si>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</si>
  <si>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</si>
  <si>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</si>
  <si>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</si>
  <si>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</si>
  <si>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</si>
  <si>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</si>
  <si>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</si>
  <si>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</si>
  <si>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</si>
  <si>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</si>
  <si>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</si>
  <si>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</si>
  <si>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</si>
  <si>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</si>
  <si>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</si>
  <si>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</si>
  <si>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</si>
  <si>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</si>
  <si>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</si>
  <si>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</si>
  <si>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</si>
  <si>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</si>
  <si>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</si>
  <si>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</si>
  <si>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</si>
  <si>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</si>
  <si>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</si>
  <si>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</si>
  <si>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</si>
  <si>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</si>
  <si>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</si>
  <si>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</si>
  <si>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</si>
  <si>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</si>
  <si>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</si>
  <si>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</si>
  <si>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</si>
  <si>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</si>
  <si>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</si>
  <si>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</si>
  <si>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</si>
  <si>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</si>
  <si>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</si>
  <si>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</si>
  <si>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</si>
  <si>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</si>
  <si>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</si>
  <si>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</si>
  <si>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</si>
  <si>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</si>
  <si>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</si>
  <si>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</si>
  <si>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</si>
  <si>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</si>
  <si>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</si>
  <si>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</si>
  <si>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</si>
  <si>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</si>
  <si>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</si>
  <si>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</si>
  <si>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</si>
  <si>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</si>
  <si>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</si>
  <si>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Canceled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</si>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</sst>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797596"/>
        </patternFill>
      </fill>
    </dxf>
    <dxf>
      <fill>
        <patternFill>
          <bgColor rgb="FFA1869E"/>
        </patternFill>
      </fill>
    </dxf>
    <dxf>
      <fill>
        <patternFill>
          <bgColor rgb="FFBBADA0"/>
        </patternFill>
      </fill>
    </dxf>
    <dxf>
      <fill>
        <patternFill>
          <bgColor rgb="FFD1C6AD"/>
        </patternFill>
      </fill>
    </dxf>
  </dxfs>
  <tableStyles count="0" defaultTableStyle="TableStyleMedium2" defaultPivotStyle="PivotStyleLight16"/>
  <colors>
    <mruColors>
      <color rgb="FF96364C"/>
      <color rgb="FF5079A5"/>
      <color rgb="FFA8F99F"/>
      <color rgb="FF456990"/>
      <color rgb="FF6B2737"/>
      <color rgb="FF797596"/>
      <color rgb="FFA1869E"/>
      <color rgb="FFBBADA0"/>
      <color rgb="FFD1C6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[Kickstarter_End_Results_Analysis.xlsx]Category Analysis!PivotTable1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9-4030-8A64-1206A43BD1CD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A9-4030-8A64-1206A43BD1CD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A9-4030-8A64-1206A43BD1CD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B-419E-BB84-13C991326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675071"/>
        <c:axId val="822673823"/>
      </c:barChart>
      <c:catAx>
        <c:axId val="82267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73823"/>
        <c:crosses val="autoZero"/>
        <c:auto val="1"/>
        <c:lblAlgn val="ctr"/>
        <c:lblOffset val="100"/>
        <c:noMultiLvlLbl val="0"/>
      </c:catAx>
      <c:valAx>
        <c:axId val="8226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7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[Kickstarter_End_Results_Analysis.xlsx]Sub Category Analysis!PivotTable1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A-4663-BC17-E85715F5B4D5}"/>
            </c:ext>
          </c:extLst>
        </c:ser>
        <c:ser>
          <c:idx val="1"/>
          <c:order val="1"/>
          <c:tx>
            <c:strRef>
              <c:f>'Sub 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A-4663-BC17-E85715F5B4D5}"/>
            </c:ext>
          </c:extLst>
        </c:ser>
        <c:ser>
          <c:idx val="2"/>
          <c:order val="2"/>
          <c:tx>
            <c:strRef>
              <c:f>'Sub Category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EA-4663-BC17-E85715F5B4D5}"/>
            </c:ext>
          </c:extLst>
        </c:ser>
        <c:ser>
          <c:idx val="3"/>
          <c:order val="3"/>
          <c:tx>
            <c:strRef>
              <c:f>'Sub Category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EA-4663-BC17-E85715F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6532159"/>
        <c:axId val="2106540479"/>
      </c:barChart>
      <c:catAx>
        <c:axId val="210653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40479"/>
        <c:crosses val="autoZero"/>
        <c:auto val="1"/>
        <c:lblAlgn val="ctr"/>
        <c:lblOffset val="100"/>
        <c:noMultiLvlLbl val="0"/>
      </c:catAx>
      <c:valAx>
        <c:axId val="21065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3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[Kickstarter_End_Results_Analysis.xlsx]Timeline Analysis!PivotTable2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'Timeline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'Timeline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Analysis'!$B$6:$B$18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B-4706-B199-290EA1A315D4}"/>
            </c:ext>
          </c:extLst>
        </c:ser>
        <c:ser>
          <c:idx val="1"/>
          <c:order val="1"/>
          <c:tx>
            <c:strRef>
              <c:f>'Timeline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'Timeline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Analysis'!$C$6:$C$18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B-4706-B199-290EA1A315D4}"/>
            </c:ext>
          </c:extLst>
        </c:ser>
        <c:ser>
          <c:idx val="2"/>
          <c:order val="2"/>
          <c:tx>
            <c:strRef>
              <c:f>'Timeline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'Timeline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'Timeline Analysis'!$D$6:$D$18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B-4706-B199-290EA1A3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625711"/>
        <c:axId val="2056626959"/>
      </c:lineChart>
      <c:catAx>
        <c:axId val="205662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26959"/>
        <c:crosses val="autoZero"/>
        <c:auto val="1"/>
        <c:lblAlgn val="ctr"/>
        <c:lblOffset val="100"/>
        <c:noMultiLvlLbl val="0"/>
      </c:catAx>
      <c:valAx>
        <c:axId val="205662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62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Project Goal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Analysis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Analysis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57-41EF-89D6-C633F3391574}"/>
            </c:ext>
          </c:extLst>
        </c:ser>
        <c:ser>
          <c:idx val="5"/>
          <c:order val="5"/>
          <c:tx>
            <c:strRef>
              <c:f>'Bonus Analysis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Analysis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57-41EF-89D6-C633F3391574}"/>
            </c:ext>
          </c:extLst>
        </c:ser>
        <c:ser>
          <c:idx val="6"/>
          <c:order val="6"/>
          <c:tx>
            <c:strRef>
              <c:f>'Bonus Analysis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Analysis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Analysis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57-41EF-89D6-C633F339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67456"/>
        <c:axId val="115767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Analysis 1'!$B$1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Analysis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57-41EF-89D6-C633F339157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Analysis 1'!$C$1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Analysis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957-41EF-89D6-C633F339157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Analysis 1'!$D$1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Analysis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957-41EF-89D6-C633F339157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Analysis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Analysis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Analysis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715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957-41EF-89D6-C633F3391574}"/>
                  </c:ext>
                </c:extLst>
              </c15:ser>
            </c15:filteredLineSeries>
          </c:ext>
        </c:extLst>
      </c:lineChart>
      <c:catAx>
        <c:axId val="11576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7872"/>
        <c:crosses val="autoZero"/>
        <c:auto val="1"/>
        <c:lblAlgn val="ctr"/>
        <c:lblOffset val="100"/>
        <c:noMultiLvlLbl val="0"/>
      </c:catAx>
      <c:valAx>
        <c:axId val="11576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6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9524</xdr:rowOff>
    </xdr:from>
    <xdr:to>
      <xdr:col>20</xdr:col>
      <xdr:colOff>6350</xdr:colOff>
      <xdr:row>26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F4D475-E9BD-419A-9BE8-BDEE0CC5A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12700</xdr:rowOff>
    </xdr:from>
    <xdr:to>
      <xdr:col>19</xdr:col>
      <xdr:colOff>6350</xdr:colOff>
      <xdr:row>29</xdr:row>
      <xdr:rowOff>120649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401800-CD71-4D3B-8F33-2EFF73546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12701</xdr:rowOff>
    </xdr:from>
    <xdr:to>
      <xdr:col>18</xdr:col>
      <xdr:colOff>12700</xdr:colOff>
      <xdr:row>28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73D78-5810-4133-A462-2B6D2EC8F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14</xdr:row>
      <xdr:rowOff>12699</xdr:rowOff>
    </xdr:from>
    <xdr:to>
      <xdr:col>7</xdr:col>
      <xdr:colOff>1260475</xdr:colOff>
      <xdr:row>32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0C691-0496-40D7-9CBF-ACDA5E95C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84.134279976854" createdVersion="6" refreshedVersion="6" minRefreshableVersion="3" recordCount="4115" xr:uid="{AC3AE78B-3516-4AE6-AA72-88039FE33DEE}">
  <cacheSource type="worksheet">
    <worksheetSource ref="A1:R1048576" sheet="Kickstarter 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184.35713611111" createdVersion="6" refreshedVersion="6" minRefreshableVersion="3" recordCount="4115" xr:uid="{987E5FBB-5B43-470A-87EB-2B93D23ABF5C}">
  <cacheSource type="worksheet">
    <worksheetSource ref="E1:T1048576" sheet="Kickstarter Raw Data"/>
  </cacheSource>
  <cacheFields count="18"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7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1633"/>
    <x v="0"/>
    <s v="US"/>
    <s v="USD"/>
    <n v="1437620400"/>
    <n v="1434931811"/>
    <b v="0"/>
    <n v="182"/>
    <b v="1"/>
    <s v="film &amp; video/television"/>
    <n v="136.85882352941178"/>
    <n v="63"/>
    <x v="0"/>
    <s v="television"/>
    <x v="0"/>
    <d v="2015-07-23T03:00:00"/>
  </r>
  <r>
    <n v="14653"/>
    <x v="0"/>
    <s v="US"/>
    <s v="USD"/>
    <n v="1488464683"/>
    <n v="1485872683"/>
    <b v="0"/>
    <n v="79"/>
    <b v="1"/>
    <s v="film &amp; video/television"/>
    <n v="142.60827250608273"/>
    <n v="185"/>
    <x v="0"/>
    <s v="television"/>
    <x v="1"/>
    <d v="2017-03-02T14:24:43"/>
  </r>
  <r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390"/>
    <x v="0"/>
    <s v="US"/>
    <s v="USD"/>
    <n v="1407414107"/>
    <n v="1404822107"/>
    <b v="0"/>
    <n v="150"/>
    <b v="1"/>
    <s v="film &amp; video/television"/>
    <n v="103.89999999999999"/>
    <n v="69"/>
    <x v="0"/>
    <s v="television"/>
    <x v="3"/>
    <d v="2014-08-07T12:21:47"/>
  </r>
  <r>
    <n v="54116.28"/>
    <x v="0"/>
    <s v="US"/>
    <s v="USD"/>
    <n v="1450555279"/>
    <n v="1447963279"/>
    <b v="0"/>
    <n v="284"/>
    <b v="1"/>
    <s v="film &amp; video/television"/>
    <n v="122.99154545454545"/>
    <n v="190"/>
    <x v="0"/>
    <s v="television"/>
    <x v="4"/>
    <d v="2015-12-19T20:01:19"/>
  </r>
  <r>
    <n v="4390"/>
    <x v="0"/>
    <s v="US"/>
    <s v="USD"/>
    <n v="1469770500"/>
    <n v="1468362207"/>
    <b v="0"/>
    <n v="47"/>
    <b v="1"/>
    <s v="film &amp; video/television"/>
    <n v="109.77744436109028"/>
    <n v="93"/>
    <x v="0"/>
    <s v="television"/>
    <x v="5"/>
    <d v="2016-07-29T05:35:00"/>
  </r>
  <r>
    <n v="8519"/>
    <x v="0"/>
    <s v="US"/>
    <s v="USD"/>
    <n v="1402710250"/>
    <n v="1401846250"/>
    <b v="0"/>
    <n v="58"/>
    <b v="1"/>
    <s v="film &amp; video/television"/>
    <n v="106.4875"/>
    <n v="146"/>
    <x v="0"/>
    <s v="television"/>
    <x v="6"/>
    <d v="2014-06-14T01:44:10"/>
  </r>
  <r>
    <n v="9110"/>
    <x v="0"/>
    <s v="US"/>
    <s v="USD"/>
    <n v="1467680867"/>
    <n v="1464224867"/>
    <b v="0"/>
    <n v="57"/>
    <b v="1"/>
    <s v="film &amp; video/television"/>
    <n v="101.22222222222221"/>
    <n v="159"/>
    <x v="0"/>
    <s v="television"/>
    <x v="7"/>
    <d v="2016-07-05T01:07:47"/>
  </r>
  <r>
    <n v="3501.52"/>
    <x v="0"/>
    <s v="US"/>
    <s v="USD"/>
    <n v="1460754000"/>
    <n v="1460155212"/>
    <b v="0"/>
    <n v="12"/>
    <b v="1"/>
    <s v="film &amp; video/television"/>
    <n v="100.04342857142856"/>
    <n v="291"/>
    <x v="0"/>
    <s v="television"/>
    <x v="8"/>
    <d v="2016-04-15T21:00:00"/>
  </r>
  <r>
    <n v="629.99"/>
    <x v="0"/>
    <s v="US"/>
    <s v="USD"/>
    <n v="1460860144"/>
    <n v="1458268144"/>
    <b v="0"/>
    <n v="20"/>
    <b v="1"/>
    <s v="film &amp; video/television"/>
    <n v="125.998"/>
    <n v="31"/>
    <x v="0"/>
    <s v="television"/>
    <x v="9"/>
    <d v="2016-04-17T02:29:04"/>
  </r>
  <r>
    <n v="3015"/>
    <x v="0"/>
    <s v="US"/>
    <s v="USD"/>
    <n v="1403660279"/>
    <n v="1400636279"/>
    <b v="0"/>
    <n v="19"/>
    <b v="1"/>
    <s v="film &amp; video/television"/>
    <n v="100.49999999999999"/>
    <n v="158"/>
    <x v="0"/>
    <s v="television"/>
    <x v="10"/>
    <d v="2014-06-25T01:37:59"/>
  </r>
  <r>
    <n v="6025"/>
    <x v="0"/>
    <s v="US"/>
    <s v="USD"/>
    <n v="1471834800"/>
    <n v="1469126462"/>
    <b v="0"/>
    <n v="75"/>
    <b v="1"/>
    <s v="film &amp; video/television"/>
    <n v="120.5"/>
    <n v="80"/>
    <x v="0"/>
    <s v="television"/>
    <x v="11"/>
    <d v="2016-08-22T03:00:00"/>
  </r>
  <r>
    <n v="49588"/>
    <x v="0"/>
    <s v="US"/>
    <s v="USD"/>
    <n v="1405479600"/>
    <n v="1401642425"/>
    <b v="0"/>
    <n v="827"/>
    <b v="1"/>
    <s v="film &amp; video/television"/>
    <n v="165.29333333333335"/>
    <n v="59"/>
    <x v="0"/>
    <s v="television"/>
    <x v="12"/>
    <d v="2014-07-16T03:00:00"/>
  </r>
  <r>
    <n v="5599"/>
    <x v="0"/>
    <s v="US"/>
    <s v="USD"/>
    <n v="1466713620"/>
    <n v="1463588109"/>
    <b v="0"/>
    <n v="51"/>
    <b v="1"/>
    <s v="film &amp; video/television"/>
    <n v="159.97142857142856"/>
    <n v="109"/>
    <x v="0"/>
    <s v="television"/>
    <x v="13"/>
    <d v="2016-06-23T20:27:00"/>
  </r>
  <r>
    <n v="6056"/>
    <x v="0"/>
    <s v="AU"/>
    <s v="AUD"/>
    <n v="1405259940"/>
    <n v="1403051888"/>
    <b v="0"/>
    <n v="41"/>
    <b v="1"/>
    <s v="film &amp; video/television"/>
    <n v="100.93333333333334"/>
    <n v="147"/>
    <x v="0"/>
    <s v="television"/>
    <x v="14"/>
    <d v="2014-07-13T13:59:00"/>
  </r>
  <r>
    <n v="2132"/>
    <x v="0"/>
    <s v="ES"/>
    <s v="EUR"/>
    <n v="1443384840"/>
    <n v="1441790658"/>
    <b v="0"/>
    <n v="98"/>
    <b v="1"/>
    <s v="film &amp; video/television"/>
    <n v="106.60000000000001"/>
    <n v="21"/>
    <x v="0"/>
    <s v="television"/>
    <x v="15"/>
    <d v="2015-09-27T20:14:00"/>
  </r>
  <r>
    <n v="12029"/>
    <x v="0"/>
    <s v="US"/>
    <s v="USD"/>
    <n v="1402896600"/>
    <n v="1398971211"/>
    <b v="0"/>
    <n v="70"/>
    <b v="1"/>
    <s v="film &amp; video/television"/>
    <n v="100.24166666666667"/>
    <n v="171"/>
    <x v="0"/>
    <s v="television"/>
    <x v="16"/>
    <d v="2014-06-16T05:30:00"/>
  </r>
  <r>
    <n v="1510"/>
    <x v="0"/>
    <s v="GB"/>
    <s v="GBP"/>
    <n v="1415126022"/>
    <n v="1412530422"/>
    <b v="0"/>
    <n v="36"/>
    <b v="1"/>
    <s v="film &amp; video/television"/>
    <n v="100.66666666666666"/>
    <n v="41"/>
    <x v="0"/>
    <s v="television"/>
    <x v="17"/>
    <d v="2014-11-04T18:33:42"/>
  </r>
  <r>
    <n v="31896.33"/>
    <x v="0"/>
    <s v="US"/>
    <s v="USD"/>
    <n v="1410958856"/>
    <n v="1408366856"/>
    <b v="0"/>
    <n v="342"/>
    <b v="1"/>
    <s v="film &amp; video/television"/>
    <n v="106.32110000000002"/>
    <n v="93"/>
    <x v="0"/>
    <s v="television"/>
    <x v="18"/>
    <d v="2014-09-17T13:00:56"/>
  </r>
  <r>
    <n v="1235"/>
    <x v="0"/>
    <s v="US"/>
    <s v="USD"/>
    <n v="1437420934"/>
    <n v="1434828934"/>
    <b v="0"/>
    <n v="22"/>
    <b v="1"/>
    <s v="film &amp; video/television"/>
    <n v="145.29411764705881"/>
    <n v="56"/>
    <x v="0"/>
    <s v="television"/>
    <x v="19"/>
    <d v="2015-07-20T19:35:34"/>
  </r>
  <r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8:11:52"/>
  </r>
  <r>
    <n v="20190"/>
    <x v="0"/>
    <s v="US"/>
    <s v="USD"/>
    <n v="1411743789"/>
    <n v="1409151789"/>
    <b v="0"/>
    <n v="101"/>
    <b v="1"/>
    <s v="film &amp; video/television"/>
    <n v="109.13513513513513"/>
    <n v="199"/>
    <x v="0"/>
    <s v="television"/>
    <x v="21"/>
    <d v="2014-09-26T15:03:09"/>
  </r>
  <r>
    <n v="410"/>
    <x v="0"/>
    <s v="US"/>
    <s v="USD"/>
    <n v="1420099140"/>
    <n v="1418766740"/>
    <b v="0"/>
    <n v="8"/>
    <b v="1"/>
    <s v="film &amp; video/television"/>
    <n v="117.14285714285715"/>
    <n v="51"/>
    <x v="0"/>
    <s v="television"/>
    <x v="22"/>
    <d v="2015-01-01T07:59:00"/>
  </r>
  <r>
    <n v="2370"/>
    <x v="0"/>
    <s v="US"/>
    <s v="USD"/>
    <n v="1430407200"/>
    <n v="1428086501"/>
    <b v="0"/>
    <n v="23"/>
    <b v="1"/>
    <s v="film &amp; video/television"/>
    <n v="118.5"/>
    <n v="103"/>
    <x v="0"/>
    <s v="television"/>
    <x v="23"/>
    <d v="2015-04-30T15:20:00"/>
  </r>
  <r>
    <n v="38082.69"/>
    <x v="0"/>
    <s v="US"/>
    <s v="USD"/>
    <n v="1442345940"/>
    <n v="1439494863"/>
    <b v="0"/>
    <n v="574"/>
    <b v="1"/>
    <s v="film &amp; video/television"/>
    <n v="108.80768571428572"/>
    <n v="66"/>
    <x v="0"/>
    <s v="television"/>
    <x v="24"/>
    <d v="2015-09-15T19:39:00"/>
  </r>
  <r>
    <n v="800"/>
    <x v="0"/>
    <s v="US"/>
    <s v="USD"/>
    <n v="1452299761"/>
    <n v="1447115761"/>
    <b v="0"/>
    <n v="14"/>
    <b v="1"/>
    <s v="film &amp; video/television"/>
    <n v="133.33333333333331"/>
    <n v="57"/>
    <x v="0"/>
    <s v="television"/>
    <x v="25"/>
    <d v="2016-01-09T00:36:01"/>
  </r>
  <r>
    <n v="1940"/>
    <x v="0"/>
    <s v="US"/>
    <s v="USD"/>
    <n v="1408278144"/>
    <n v="1404822144"/>
    <b v="0"/>
    <n v="19"/>
    <b v="1"/>
    <s v="film &amp; video/television"/>
    <n v="155.20000000000002"/>
    <n v="102"/>
    <x v="0"/>
    <s v="television"/>
    <x v="26"/>
    <d v="2014-08-17T12:22:24"/>
  </r>
  <r>
    <n v="22345"/>
    <x v="0"/>
    <s v="NZ"/>
    <s v="NZD"/>
    <n v="1416113833"/>
    <n v="1413518233"/>
    <b v="0"/>
    <n v="150"/>
    <b v="1"/>
    <s v="film &amp; video/television"/>
    <n v="111.72500000000001"/>
    <n v="148"/>
    <x v="0"/>
    <s v="television"/>
    <x v="27"/>
    <d v="2014-11-16T04:57:13"/>
  </r>
  <r>
    <n v="12042"/>
    <x v="0"/>
    <s v="US"/>
    <s v="USD"/>
    <n v="1450307284"/>
    <n v="1447715284"/>
    <b v="0"/>
    <n v="71"/>
    <b v="1"/>
    <s v="film &amp; video/television"/>
    <n v="100.35000000000001"/>
    <n v="169"/>
    <x v="0"/>
    <s v="television"/>
    <x v="28"/>
    <d v="2015-12-16T23:08:04"/>
  </r>
  <r>
    <n v="3700"/>
    <x v="0"/>
    <s v="GB"/>
    <s v="GBP"/>
    <n v="1406045368"/>
    <n v="1403453368"/>
    <b v="0"/>
    <n v="117"/>
    <b v="1"/>
    <s v="film &amp; video/television"/>
    <n v="123.33333333333334"/>
    <n v="31"/>
    <x v="0"/>
    <s v="television"/>
    <x v="29"/>
    <d v="2014-07-22T16:09:28"/>
  </r>
  <r>
    <n v="4051.99"/>
    <x v="0"/>
    <s v="US"/>
    <s v="USD"/>
    <n v="1408604515"/>
    <n v="1406012515"/>
    <b v="0"/>
    <n v="53"/>
    <b v="1"/>
    <s v="film &amp; video/television"/>
    <n v="101.29975"/>
    <n v="76"/>
    <x v="0"/>
    <s v="television"/>
    <x v="30"/>
    <d v="2014-08-21T07:01:55"/>
  </r>
  <r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520"/>
    <x v="0"/>
    <s v="US"/>
    <s v="USD"/>
    <n v="1463111940"/>
    <n v="1459523017"/>
    <b v="0"/>
    <n v="89"/>
    <b v="1"/>
    <s v="film &amp; video/television"/>
    <n v="100.24604569420035"/>
    <n v="320"/>
    <x v="0"/>
    <s v="television"/>
    <x v="32"/>
    <d v="2016-05-13T03:59:00"/>
  </r>
  <r>
    <n v="5360"/>
    <x v="0"/>
    <s v="US"/>
    <s v="USD"/>
    <n v="1447001501"/>
    <n v="1444405901"/>
    <b v="0"/>
    <n v="64"/>
    <b v="1"/>
    <s v="film &amp; video/television"/>
    <n v="102.0952380952381"/>
    <n v="83"/>
    <x v="0"/>
    <s v="television"/>
    <x v="33"/>
    <d v="2015-11-08T16:51:41"/>
  </r>
  <r>
    <n v="3392"/>
    <x v="0"/>
    <s v="US"/>
    <s v="USD"/>
    <n v="1407224601"/>
    <n v="1405928601"/>
    <b v="0"/>
    <n v="68"/>
    <b v="1"/>
    <s v="film &amp; video/television"/>
    <n v="130.46153846153845"/>
    <n v="49"/>
    <x v="0"/>
    <s v="television"/>
    <x v="34"/>
    <d v="2014-08-05T07:43:21"/>
  </r>
  <r>
    <n v="1665"/>
    <x v="0"/>
    <s v="US"/>
    <s v="USD"/>
    <n v="1430179200"/>
    <n v="1428130814"/>
    <b v="0"/>
    <n v="28"/>
    <b v="1"/>
    <s v="film &amp; video/television"/>
    <n v="166.5"/>
    <n v="59"/>
    <x v="0"/>
    <s v="television"/>
    <x v="35"/>
    <d v="2015-04-28T00:00:00"/>
  </r>
  <r>
    <n v="8529"/>
    <x v="0"/>
    <s v="US"/>
    <s v="USD"/>
    <n v="1428128525"/>
    <n v="1425540125"/>
    <b v="0"/>
    <n v="44"/>
    <b v="1"/>
    <s v="film &amp; video/television"/>
    <n v="142.15"/>
    <n v="193"/>
    <x v="0"/>
    <s v="television"/>
    <x v="36"/>
    <d v="2015-04-04T06:22:05"/>
  </r>
  <r>
    <n v="40357"/>
    <x v="0"/>
    <s v="US"/>
    <s v="USD"/>
    <n v="1425055079"/>
    <n v="1422463079"/>
    <b v="0"/>
    <n v="253"/>
    <b v="1"/>
    <s v="film &amp; video/television"/>
    <n v="183.44090909090909"/>
    <n v="159"/>
    <x v="0"/>
    <s v="television"/>
    <x v="37"/>
    <d v="2015-02-27T16:37:59"/>
  </r>
  <r>
    <n v="2751"/>
    <x v="0"/>
    <s v="US"/>
    <s v="USD"/>
    <n v="1368235344"/>
    <n v="1365643344"/>
    <b v="0"/>
    <n v="66"/>
    <b v="1"/>
    <s v="film &amp; video/television"/>
    <n v="110.04"/>
    <n v="41"/>
    <x v="0"/>
    <s v="television"/>
    <x v="38"/>
    <d v="2013-05-11T01:22:24"/>
  </r>
  <r>
    <n v="32745"/>
    <x v="0"/>
    <s v="GB"/>
    <s v="GBP"/>
    <n v="1401058740"/>
    <n v="1398388068"/>
    <b v="0"/>
    <n v="217"/>
    <b v="1"/>
    <s v="film &amp; video/television"/>
    <n v="130.98000000000002"/>
    <n v="150"/>
    <x v="0"/>
    <s v="television"/>
    <x v="39"/>
    <d v="2014-05-25T22:59:00"/>
  </r>
  <r>
    <n v="2027"/>
    <x v="0"/>
    <s v="US"/>
    <s v="USD"/>
    <n v="1403150400"/>
    <n v="1401426488"/>
    <b v="0"/>
    <n v="16"/>
    <b v="1"/>
    <s v="film &amp; video/television"/>
    <n v="101.35000000000001"/>
    <n v="126"/>
    <x v="0"/>
    <s v="television"/>
    <x v="40"/>
    <d v="2014-06-19T04:00:00"/>
  </r>
  <r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19860"/>
    <x v="0"/>
    <s v="US"/>
    <s v="USD"/>
    <n v="1419780026"/>
    <n v="1417188026"/>
    <b v="0"/>
    <n v="169"/>
    <b v="1"/>
    <s v="film &amp; video/television"/>
    <n v="141.85714285714286"/>
    <n v="117"/>
    <x v="0"/>
    <s v="television"/>
    <x v="42"/>
    <d v="2014-12-28T15:20:26"/>
  </r>
  <r>
    <n v="30866"/>
    <x v="0"/>
    <s v="US"/>
    <s v="USD"/>
    <n v="1405209600"/>
    <n v="1402599486"/>
    <b v="0"/>
    <n v="263"/>
    <b v="1"/>
    <s v="film &amp; video/television"/>
    <n v="308.65999999999997"/>
    <n v="117"/>
    <x v="0"/>
    <s v="television"/>
    <x v="43"/>
    <d v="2014-07-13T00:00:00"/>
  </r>
  <r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8750"/>
    <x v="0"/>
    <s v="AU"/>
    <s v="AUD"/>
    <n v="1450220974"/>
    <n v="1447628974"/>
    <b v="0"/>
    <n v="45"/>
    <b v="1"/>
    <s v="film &amp; video/television"/>
    <n v="104.16666666666667"/>
    <n v="194"/>
    <x v="0"/>
    <s v="television"/>
    <x v="46"/>
    <d v="2015-12-15T23:09:34"/>
  </r>
  <r>
    <n v="5380.55"/>
    <x v="0"/>
    <s v="US"/>
    <s v="USD"/>
    <n v="1419021607"/>
    <n v="1413834007"/>
    <b v="0"/>
    <n v="70"/>
    <b v="1"/>
    <s v="film &amp; video/television"/>
    <n v="107.61100000000002"/>
    <n v="76"/>
    <x v="0"/>
    <s v="television"/>
    <x v="47"/>
    <d v="2014-12-19T20:40:07"/>
  </r>
  <r>
    <n v="2159"/>
    <x v="0"/>
    <s v="GB"/>
    <s v="GBP"/>
    <n v="1425211200"/>
    <n v="1422534260"/>
    <b v="0"/>
    <n v="38"/>
    <b v="1"/>
    <s v="film &amp; video/television"/>
    <n v="107.94999999999999"/>
    <n v="56"/>
    <x v="0"/>
    <s v="television"/>
    <x v="48"/>
    <d v="2015-03-01T12:00:00"/>
  </r>
  <r>
    <n v="12000"/>
    <x v="0"/>
    <s v="US"/>
    <s v="USD"/>
    <n v="1445660045"/>
    <n v="1443068045"/>
    <b v="0"/>
    <n v="87"/>
    <b v="1"/>
    <s v="film &amp; video/television"/>
    <n v="100"/>
    <n v="137"/>
    <x v="0"/>
    <s v="television"/>
    <x v="49"/>
    <d v="2015-10-24T04:14:05"/>
  </r>
  <r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14082"/>
    <x v="0"/>
    <s v="US"/>
    <s v="USD"/>
    <n v="1439245037"/>
    <n v="1436653037"/>
    <b v="0"/>
    <n v="119"/>
    <b v="1"/>
    <s v="film &amp; video/television"/>
    <n v="128.0181818181818"/>
    <n v="118"/>
    <x v="0"/>
    <s v="television"/>
    <x v="51"/>
    <d v="2015-08-10T22:17:17"/>
  </r>
  <r>
    <n v="11621"/>
    <x v="0"/>
    <s v="US"/>
    <s v="USD"/>
    <n v="1405615846"/>
    <n v="1403023846"/>
    <b v="0"/>
    <n v="52"/>
    <b v="1"/>
    <s v="film &amp; video/television"/>
    <n v="116.21"/>
    <n v="223"/>
    <x v="0"/>
    <s v="television"/>
    <x v="52"/>
    <d v="2014-07-17T16:50:46"/>
  </r>
  <r>
    <n v="3289"/>
    <x v="0"/>
    <s v="US"/>
    <s v="USD"/>
    <n v="1396648800"/>
    <n v="1395407445"/>
    <b v="0"/>
    <n v="117"/>
    <b v="1"/>
    <s v="film &amp; video/television"/>
    <n v="109.63333333333334"/>
    <n v="28"/>
    <x v="0"/>
    <s v="television"/>
    <x v="53"/>
    <d v="2014-04-04T22:00:00"/>
  </r>
  <r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11090"/>
    <x v="0"/>
    <s v="US"/>
    <s v="USD"/>
    <n v="1464390916"/>
    <n v="1462576516"/>
    <b v="0"/>
    <n v="86"/>
    <b v="1"/>
    <s v="film &amp; video/television"/>
    <n v="128.95348837209301"/>
    <n v="128"/>
    <x v="0"/>
    <s v="television"/>
    <x v="55"/>
    <d v="2016-05-27T23:15:16"/>
  </r>
  <r>
    <n v="8581"/>
    <x v="0"/>
    <s v="GB"/>
    <s v="GBP"/>
    <n v="1433779200"/>
    <n v="1432559424"/>
    <b v="0"/>
    <n v="174"/>
    <b v="1"/>
    <s v="film &amp; video/television"/>
    <n v="107.26249999999999"/>
    <n v="49"/>
    <x v="0"/>
    <s v="television"/>
    <x v="56"/>
    <d v="2015-06-08T16:00:00"/>
  </r>
  <r>
    <n v="15285"/>
    <x v="0"/>
    <s v="US"/>
    <s v="USD"/>
    <n v="1429991962"/>
    <n v="1427399962"/>
    <b v="0"/>
    <n v="69"/>
    <b v="1"/>
    <s v="film &amp; video/television"/>
    <n v="101.89999999999999"/>
    <n v="221"/>
    <x v="0"/>
    <s v="television"/>
    <x v="57"/>
    <d v="2015-04-25T19:59:22"/>
  </r>
  <r>
    <n v="10291"/>
    <x v="0"/>
    <s v="US"/>
    <s v="USD"/>
    <n v="1416423172"/>
    <n v="1413827572"/>
    <b v="0"/>
    <n v="75"/>
    <b v="1"/>
    <s v="film &amp; video/television"/>
    <n v="102.91"/>
    <n v="137"/>
    <x v="0"/>
    <s v="television"/>
    <x v="58"/>
    <d v="2014-11-19T18:52:52"/>
  </r>
  <r>
    <n v="20025.14"/>
    <x v="0"/>
    <s v="US"/>
    <s v="USD"/>
    <n v="1442264400"/>
    <n v="1439530776"/>
    <b v="0"/>
    <n v="33"/>
    <b v="1"/>
    <s v="film &amp; video/television"/>
    <n v="100.12570000000001"/>
    <n v="606"/>
    <x v="0"/>
    <s v="television"/>
    <x v="59"/>
    <d v="2015-09-14T21:00:00"/>
  </r>
  <r>
    <n v="4648.33"/>
    <x v="0"/>
    <s v="GB"/>
    <s v="GBP"/>
    <n v="1395532800"/>
    <n v="1393882717"/>
    <b v="0"/>
    <n v="108"/>
    <b v="1"/>
    <s v="film &amp; video/shorts"/>
    <n v="103.29622222222221"/>
    <n v="43"/>
    <x v="0"/>
    <s v="shorts"/>
    <x v="60"/>
    <d v="2014-03-23T00:00:00"/>
  </r>
  <r>
    <n v="7415"/>
    <x v="0"/>
    <s v="US"/>
    <s v="USD"/>
    <n v="1370547157"/>
    <n v="1368646357"/>
    <b v="0"/>
    <n v="23"/>
    <b v="1"/>
    <s v="film &amp; video/shorts"/>
    <n v="148.30000000000001"/>
    <n v="322"/>
    <x v="0"/>
    <s v="shorts"/>
    <x v="61"/>
    <d v="2013-06-06T19:32:37"/>
  </r>
  <r>
    <n v="4642"/>
    <x v="0"/>
    <s v="US"/>
    <s v="USD"/>
    <n v="1362337878"/>
    <n v="1360177878"/>
    <b v="0"/>
    <n v="48"/>
    <b v="1"/>
    <s v="film &amp; video/shorts"/>
    <n v="154.73333333333332"/>
    <n v="96"/>
    <x v="0"/>
    <s v="shorts"/>
    <x v="62"/>
    <d v="2013-03-03T19:11:18"/>
  </r>
  <r>
    <n v="2270.37"/>
    <x v="0"/>
    <s v="US"/>
    <s v="USD"/>
    <n v="1388206740"/>
    <n v="1386194013"/>
    <b v="0"/>
    <n v="64"/>
    <b v="1"/>
    <s v="film &amp; video/shorts"/>
    <n v="113.51849999999999"/>
    <n v="35"/>
    <x v="0"/>
    <s v="shorts"/>
    <x v="63"/>
    <d v="2013-12-28T04:59:00"/>
  </r>
  <r>
    <n v="2080"/>
    <x v="0"/>
    <s v="US"/>
    <s v="USD"/>
    <n v="1373243181"/>
    <n v="1370651181"/>
    <b v="0"/>
    <n v="24"/>
    <b v="1"/>
    <s v="film &amp; video/shorts"/>
    <n v="173.33333333333334"/>
    <n v="86"/>
    <x v="0"/>
    <s v="shorts"/>
    <x v="64"/>
    <d v="2013-07-08T00:26:21"/>
  </r>
  <r>
    <n v="7527"/>
    <x v="0"/>
    <s v="CA"/>
    <s v="CAD"/>
    <n v="1407736740"/>
    <n v="1405453354"/>
    <b v="0"/>
    <n v="57"/>
    <b v="1"/>
    <s v="film &amp; video/shorts"/>
    <n v="107.52857142857141"/>
    <n v="132"/>
    <x v="0"/>
    <s v="shorts"/>
    <x v="65"/>
    <d v="2014-08-11T05:59:00"/>
  </r>
  <r>
    <n v="2372"/>
    <x v="0"/>
    <s v="US"/>
    <s v="USD"/>
    <n v="1468873420"/>
    <n v="1466281420"/>
    <b v="0"/>
    <n v="26"/>
    <b v="1"/>
    <s v="film &amp; video/shorts"/>
    <n v="118.6"/>
    <n v="91"/>
    <x v="0"/>
    <s v="shorts"/>
    <x v="66"/>
    <d v="2016-07-18T20:23:40"/>
  </r>
  <r>
    <n v="2325"/>
    <x v="0"/>
    <s v="US"/>
    <s v="USD"/>
    <n v="1342360804"/>
    <n v="1339768804"/>
    <b v="0"/>
    <n v="20"/>
    <b v="1"/>
    <s v="film &amp; video/shorts"/>
    <n v="116.25000000000001"/>
    <n v="116"/>
    <x v="0"/>
    <s v="shorts"/>
    <x v="67"/>
    <d v="2012-07-15T14:00:04"/>
  </r>
  <r>
    <n v="763"/>
    <x v="0"/>
    <s v="GB"/>
    <s v="GBP"/>
    <n v="1393162791"/>
    <n v="1390570791"/>
    <b v="0"/>
    <n v="36"/>
    <b v="1"/>
    <s v="film &amp; video/shorts"/>
    <n v="127.16666666666667"/>
    <n v="21"/>
    <x v="0"/>
    <s v="shorts"/>
    <x v="68"/>
    <d v="2014-02-23T13:39:51"/>
  </r>
  <r>
    <n v="11094.23"/>
    <x v="0"/>
    <s v="US"/>
    <s v="USD"/>
    <n v="1317538740"/>
    <n v="1314765025"/>
    <b v="0"/>
    <n v="178"/>
    <b v="1"/>
    <s v="film &amp; video/shorts"/>
    <n v="110.9423"/>
    <n v="62"/>
    <x v="0"/>
    <s v="shorts"/>
    <x v="69"/>
    <d v="2011-10-02T06:59:00"/>
  </r>
  <r>
    <n v="636"/>
    <x v="0"/>
    <s v="US"/>
    <s v="USD"/>
    <n v="1315171845"/>
    <n v="1309987845"/>
    <b v="0"/>
    <n v="17"/>
    <b v="1"/>
    <s v="film &amp; video/shorts"/>
    <n v="127.2"/>
    <n v="37"/>
    <x v="0"/>
    <s v="shorts"/>
    <x v="70"/>
    <d v="2011-09-04T21:30:45"/>
  </r>
  <r>
    <n v="2231"/>
    <x v="0"/>
    <s v="US"/>
    <s v="USD"/>
    <n v="1338186657"/>
    <n v="1333002657"/>
    <b v="0"/>
    <n v="32"/>
    <b v="1"/>
    <s v="film &amp; video/shorts"/>
    <n v="123.94444444444443"/>
    <n v="69"/>
    <x v="0"/>
    <s v="shorts"/>
    <x v="71"/>
    <d v="2012-05-28T06:30:57"/>
  </r>
  <r>
    <n v="2385"/>
    <x v="0"/>
    <s v="US"/>
    <s v="USD"/>
    <n v="1352937600"/>
    <n v="1351210481"/>
    <b v="0"/>
    <n v="41"/>
    <b v="1"/>
    <s v="film &amp; video/shorts"/>
    <n v="108.40909090909091"/>
    <n v="58"/>
    <x v="0"/>
    <s v="shorts"/>
    <x v="72"/>
    <d v="2012-11-15T00:00:00"/>
  </r>
  <r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64.66"/>
    <x v="0"/>
    <s v="FR"/>
    <s v="EUR"/>
    <n v="1453376495"/>
    <n v="1450784495"/>
    <b v="0"/>
    <n v="29"/>
    <b v="1"/>
    <s v="film &amp; video/shorts"/>
    <n v="112.93199999999999"/>
    <n v="19"/>
    <x v="0"/>
    <s v="shorts"/>
    <x v="74"/>
    <d v="2016-01-21T11:41:35"/>
  </r>
  <r>
    <n v="4040"/>
    <x v="0"/>
    <s v="US"/>
    <s v="USD"/>
    <n v="1366693272"/>
    <n v="1364101272"/>
    <b v="0"/>
    <n v="47"/>
    <b v="1"/>
    <s v="film &amp; video/shorts"/>
    <n v="115.42857142857143"/>
    <n v="85"/>
    <x v="0"/>
    <s v="shorts"/>
    <x v="75"/>
    <d v="2013-04-23T05:01:12"/>
  </r>
  <r>
    <n v="460"/>
    <x v="0"/>
    <s v="US"/>
    <s v="USD"/>
    <n v="1325007358"/>
    <n v="1319819758"/>
    <b v="0"/>
    <n v="15"/>
    <b v="1"/>
    <s v="film &amp; video/shorts"/>
    <n v="153.33333333333334"/>
    <n v="30"/>
    <x v="0"/>
    <s v="shorts"/>
    <x v="76"/>
    <d v="2011-12-27T17:35:58"/>
  </r>
  <r>
    <n v="1570"/>
    <x v="0"/>
    <s v="US"/>
    <s v="USD"/>
    <n v="1337569140"/>
    <n v="1332991717"/>
    <b v="0"/>
    <n v="26"/>
    <b v="1"/>
    <s v="film &amp; video/shorts"/>
    <n v="392.5"/>
    <n v="60"/>
    <x v="0"/>
    <s v="shorts"/>
    <x v="77"/>
    <d v="2012-05-21T02:59:00"/>
  </r>
  <r>
    <n v="1351"/>
    <x v="0"/>
    <s v="FR"/>
    <s v="EUR"/>
    <n v="1472751121"/>
    <n v="1471887121"/>
    <b v="0"/>
    <n v="35"/>
    <b v="1"/>
    <s v="film &amp; video/shorts"/>
    <n v="2702"/>
    <n v="38"/>
    <x v="0"/>
    <s v="shorts"/>
    <x v="78"/>
    <d v="2016-09-01T17:32:01"/>
  </r>
  <r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12870"/>
    <x v="0"/>
    <s v="US"/>
    <s v="USD"/>
    <n v="1386640856"/>
    <n v="1383616856"/>
    <b v="0"/>
    <n v="47"/>
    <b v="1"/>
    <s v="film &amp; video/shorts"/>
    <n v="107.25"/>
    <n v="273"/>
    <x v="0"/>
    <s v="shorts"/>
    <x v="80"/>
    <d v="2013-12-10T02:00:56"/>
  </r>
  <r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9:41:01"/>
  </r>
  <r>
    <n v="205"/>
    <x v="0"/>
    <s v="GB"/>
    <s v="GBP"/>
    <n v="1424604600"/>
    <n v="1423320389"/>
    <b v="0"/>
    <n v="13"/>
    <b v="1"/>
    <s v="film &amp; video/shorts"/>
    <n v="102.49999999999999"/>
    <n v="15"/>
    <x v="0"/>
    <s v="shorts"/>
    <x v="83"/>
    <d v="2015-02-22T11:30:00"/>
  </r>
  <r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1506"/>
    <x v="0"/>
    <s v="US"/>
    <s v="USD"/>
    <n v="1316746837"/>
    <n v="1314154837"/>
    <b v="0"/>
    <n v="21"/>
    <b v="1"/>
    <s v="film &amp; video/shorts"/>
    <n v="125.49999999999999"/>
    <n v="71"/>
    <x v="0"/>
    <s v="shorts"/>
    <x v="85"/>
    <d v="2011-09-23T03:00:37"/>
  </r>
  <r>
    <n v="6388"/>
    <x v="0"/>
    <s v="FR"/>
    <s v="EUR"/>
    <n v="1451226045"/>
    <n v="1444828845"/>
    <b v="0"/>
    <n v="17"/>
    <b v="1"/>
    <s v="film &amp; video/shorts"/>
    <n v="106.46666666666667"/>
    <n v="375"/>
    <x v="0"/>
    <s v="shorts"/>
    <x v="86"/>
    <d v="2015-12-27T14:20:45"/>
  </r>
  <r>
    <n v="2615"/>
    <x v="0"/>
    <s v="US"/>
    <s v="USD"/>
    <n v="1275529260"/>
    <n v="1274705803"/>
    <b v="0"/>
    <n v="25"/>
    <b v="1"/>
    <s v="film &amp; video/shorts"/>
    <n v="104.60000000000001"/>
    <n v="104"/>
    <x v="0"/>
    <s v="shorts"/>
    <x v="87"/>
    <d v="2010-06-03T01:41:00"/>
  </r>
  <r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904"/>
    <x v="0"/>
    <s v="US"/>
    <s v="USD"/>
    <n v="1370196192"/>
    <n v="1368036192"/>
    <b v="0"/>
    <n v="56"/>
    <b v="1"/>
    <s v="film &amp; video/shorts"/>
    <n v="115.06666666666668"/>
    <n v="123"/>
    <x v="0"/>
    <s v="shorts"/>
    <x v="89"/>
    <d v="2013-06-02T18:03:12"/>
  </r>
  <r>
    <n v="502"/>
    <x v="0"/>
    <s v="US"/>
    <s v="USD"/>
    <n v="1310454499"/>
    <n v="1307862499"/>
    <b v="0"/>
    <n v="16"/>
    <b v="1"/>
    <s v="film &amp; video/shorts"/>
    <n v="100.4"/>
    <n v="31"/>
    <x v="0"/>
    <s v="shorts"/>
    <x v="90"/>
    <d v="2011-07-12T07:08:19"/>
  </r>
  <r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5260"/>
    <x v="0"/>
    <s v="CA"/>
    <s v="CAD"/>
    <n v="1485936000"/>
    <n v="1481949983"/>
    <b v="0"/>
    <n v="43"/>
    <b v="1"/>
    <s v="film &amp; video/shorts"/>
    <n v="105.2"/>
    <n v="122"/>
    <x v="0"/>
    <s v="shorts"/>
    <x v="92"/>
    <d v="2017-02-01T08:00:00"/>
  </r>
  <r>
    <n v="1106"/>
    <x v="0"/>
    <s v="US"/>
    <s v="USD"/>
    <n v="1341349200"/>
    <n v="1338928537"/>
    <b v="0"/>
    <n v="15"/>
    <b v="1"/>
    <s v="film &amp; video/shorts"/>
    <n v="110.60000000000001"/>
    <n v="73"/>
    <x v="0"/>
    <s v="shorts"/>
    <x v="93"/>
    <d v="2012-07-03T21:00:00"/>
  </r>
  <r>
    <n v="260"/>
    <x v="0"/>
    <s v="GB"/>
    <s v="GBP"/>
    <n v="1396890822"/>
    <n v="1395162822"/>
    <b v="0"/>
    <n v="12"/>
    <b v="1"/>
    <s v="film &amp; video/shorts"/>
    <n v="104"/>
    <n v="21"/>
    <x v="0"/>
    <s v="shorts"/>
    <x v="94"/>
    <d v="2014-04-07T17:13:42"/>
  </r>
  <r>
    <n v="460"/>
    <x v="0"/>
    <s v="US"/>
    <s v="USD"/>
    <n v="1330214841"/>
    <n v="1327622841"/>
    <b v="0"/>
    <n v="21"/>
    <b v="1"/>
    <s v="film &amp; video/shorts"/>
    <n v="131.42857142857142"/>
    <n v="21"/>
    <x v="0"/>
    <s v="shorts"/>
    <x v="95"/>
    <d v="2012-02-26T00:07:21"/>
  </r>
  <r>
    <n v="1720"/>
    <x v="0"/>
    <s v="US"/>
    <s v="USD"/>
    <n v="1280631600"/>
    <n v="1274889241"/>
    <b v="0"/>
    <n v="34"/>
    <b v="1"/>
    <s v="film &amp; video/shorts"/>
    <n v="114.66666666666667"/>
    <n v="50"/>
    <x v="0"/>
    <s v="shorts"/>
    <x v="96"/>
    <d v="2010-08-01T03:00:00"/>
  </r>
  <r>
    <n v="425"/>
    <x v="0"/>
    <s v="US"/>
    <s v="USD"/>
    <n v="1310440482"/>
    <n v="1307848482"/>
    <b v="0"/>
    <n v="8"/>
    <b v="1"/>
    <s v="film &amp; video/shorts"/>
    <n v="106.25"/>
    <n v="53"/>
    <x v="0"/>
    <s v="shorts"/>
    <x v="97"/>
    <d v="2011-07-12T03:14:42"/>
  </r>
  <r>
    <n v="3400"/>
    <x v="0"/>
    <s v="US"/>
    <s v="USD"/>
    <n v="1354923000"/>
    <n v="1351796674"/>
    <b v="0"/>
    <n v="60"/>
    <b v="1"/>
    <s v="film &amp; video/shorts"/>
    <n v="106.25"/>
    <n v="56"/>
    <x v="0"/>
    <s v="shorts"/>
    <x v="98"/>
    <d v="2012-12-07T23:30:00"/>
  </r>
  <r>
    <n v="1590.29"/>
    <x v="0"/>
    <s v="US"/>
    <s v="USD"/>
    <n v="1390426799"/>
    <n v="1387834799"/>
    <b v="0"/>
    <n v="39"/>
    <b v="1"/>
    <s v="film &amp; video/shorts"/>
    <n v="106.01933333333334"/>
    <n v="40"/>
    <x v="0"/>
    <s v="shorts"/>
    <x v="99"/>
    <d v="2014-01-22T21:39:59"/>
  </r>
  <r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7665"/>
    <x v="0"/>
    <s v="US"/>
    <s v="USD"/>
    <n v="1293073733"/>
    <n v="1290481733"/>
    <b v="0"/>
    <n v="65"/>
    <b v="1"/>
    <s v="film &amp; video/shorts"/>
    <n v="127.75000000000001"/>
    <n v="117"/>
    <x v="0"/>
    <s v="shorts"/>
    <x v="102"/>
    <d v="2010-12-23T03:08:53"/>
  </r>
  <r>
    <n v="1367"/>
    <x v="0"/>
    <s v="GB"/>
    <s v="GBP"/>
    <n v="1394220030"/>
    <n v="1392232830"/>
    <b v="0"/>
    <n v="49"/>
    <b v="1"/>
    <s v="film &amp; video/shorts"/>
    <n v="105.15384615384616"/>
    <n v="27"/>
    <x v="0"/>
    <s v="shorts"/>
    <x v="103"/>
    <d v="2014-03-07T19:20:30"/>
  </r>
  <r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363"/>
    <x v="0"/>
    <s v="US"/>
    <s v="USD"/>
    <n v="1463184000"/>
    <n v="1461605020"/>
    <b v="0"/>
    <n v="60"/>
    <b v="1"/>
    <s v="film &amp; video/shorts"/>
    <n v="107.40909090909089"/>
    <n v="39"/>
    <x v="0"/>
    <s v="shorts"/>
    <x v="105"/>
    <d v="2016-05-14T00:00:00"/>
  </r>
  <r>
    <n v="5025"/>
    <x v="0"/>
    <s v="US"/>
    <s v="USD"/>
    <n v="1333391901"/>
    <n v="1332182301"/>
    <b v="0"/>
    <n v="27"/>
    <b v="1"/>
    <s v="film &amp; video/shorts"/>
    <n v="100.49999999999999"/>
    <n v="186"/>
    <x v="0"/>
    <s v="shorts"/>
    <x v="106"/>
    <d v="2012-04-02T18:38:21"/>
  </r>
  <r>
    <n v="7685"/>
    <x v="0"/>
    <s v="US"/>
    <s v="USD"/>
    <n v="1303688087"/>
    <n v="1301787287"/>
    <b v="0"/>
    <n v="69"/>
    <b v="1"/>
    <s v="film &amp; video/shorts"/>
    <n v="102.46666666666667"/>
    <n v="111"/>
    <x v="0"/>
    <s v="shorts"/>
    <x v="107"/>
    <d v="2011-04-24T23:34:47"/>
  </r>
  <r>
    <n v="3700"/>
    <x v="0"/>
    <s v="US"/>
    <s v="USD"/>
    <n v="1370011370"/>
    <n v="1364827370"/>
    <b v="0"/>
    <n v="47"/>
    <b v="1"/>
    <s v="film &amp; video/shorts"/>
    <n v="246.66666666666669"/>
    <n v="78"/>
    <x v="0"/>
    <s v="shorts"/>
    <x v="108"/>
    <d v="2013-05-31T14:42:50"/>
  </r>
  <r>
    <n v="2195"/>
    <x v="0"/>
    <s v="US"/>
    <s v="USD"/>
    <n v="1298680630"/>
    <n v="1296088630"/>
    <b v="0"/>
    <n v="47"/>
    <b v="1"/>
    <s v="film &amp; video/shorts"/>
    <n v="219.49999999999997"/>
    <n v="46"/>
    <x v="0"/>
    <s v="shorts"/>
    <x v="109"/>
    <d v="2011-02-26T00:37:10"/>
  </r>
  <r>
    <n v="1700"/>
    <x v="0"/>
    <s v="US"/>
    <s v="USD"/>
    <n v="1384408740"/>
    <n v="1381445253"/>
    <b v="0"/>
    <n v="26"/>
    <b v="1"/>
    <s v="film &amp; video/shorts"/>
    <n v="130.76923076923077"/>
    <n v="65"/>
    <x v="0"/>
    <s v="shorts"/>
    <x v="110"/>
    <d v="2013-11-14T05:59:00"/>
  </r>
  <r>
    <n v="5410"/>
    <x v="0"/>
    <s v="AU"/>
    <s v="AUD"/>
    <n v="1433059187"/>
    <n v="1430467187"/>
    <b v="0"/>
    <n v="53"/>
    <b v="1"/>
    <s v="film &amp; video/shorts"/>
    <n v="154.57142857142858"/>
    <n v="102"/>
    <x v="0"/>
    <s v="shorts"/>
    <x v="111"/>
    <d v="2015-05-31T07:59:47"/>
  </r>
  <r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3100"/>
    <x v="0"/>
    <s v="US"/>
    <s v="USD"/>
    <n v="1326436488"/>
    <n v="1321252488"/>
    <b v="0"/>
    <n v="35"/>
    <b v="1"/>
    <s v="film &amp; video/shorts"/>
    <n v="103.33333333333334"/>
    <n v="88"/>
    <x v="0"/>
    <s v="shorts"/>
    <x v="114"/>
    <d v="2012-01-13T06:34:48"/>
  </r>
  <r>
    <n v="632"/>
    <x v="0"/>
    <s v="US"/>
    <s v="USD"/>
    <n v="1328377444"/>
    <n v="1326217444"/>
    <b v="0"/>
    <n v="22"/>
    <b v="1"/>
    <s v="film &amp; video/shorts"/>
    <n v="140.44444444444443"/>
    <n v="28"/>
    <x v="0"/>
    <s v="shorts"/>
    <x v="115"/>
    <d v="2012-02-04T17:44:04"/>
  </r>
  <r>
    <n v="3978"/>
    <x v="0"/>
    <s v="US"/>
    <s v="USD"/>
    <n v="1302260155"/>
    <n v="1298289355"/>
    <b v="0"/>
    <n v="57"/>
    <b v="1"/>
    <s v="film &amp; video/shorts"/>
    <n v="113.65714285714286"/>
    <n v="69"/>
    <x v="0"/>
    <s v="shorts"/>
    <x v="116"/>
    <d v="2011-04-08T10:55:55"/>
  </r>
  <r>
    <n v="4522.22"/>
    <x v="0"/>
    <s v="US"/>
    <s v="USD"/>
    <n v="1276110000"/>
    <n v="1268337744"/>
    <b v="0"/>
    <n v="27"/>
    <b v="1"/>
    <s v="film &amp; video/shorts"/>
    <n v="100.49377777777779"/>
    <n v="167"/>
    <x v="0"/>
    <s v="shorts"/>
    <x v="117"/>
    <d v="2010-06-09T19:00:00"/>
  </r>
  <r>
    <n v="5651.58"/>
    <x v="0"/>
    <s v="US"/>
    <s v="USD"/>
    <n v="1311902236"/>
    <n v="1309310236"/>
    <b v="0"/>
    <n v="39"/>
    <b v="1"/>
    <s v="film &amp; video/shorts"/>
    <n v="113.03159999999998"/>
    <n v="144"/>
    <x v="0"/>
    <s v="shorts"/>
    <x v="118"/>
    <d v="2011-07-29T01:17:16"/>
  </r>
  <r>
    <n v="3398.1"/>
    <x v="0"/>
    <s v="US"/>
    <s v="USD"/>
    <n v="1313276400"/>
    <n v="1310693986"/>
    <b v="0"/>
    <n v="37"/>
    <b v="1"/>
    <s v="film &amp; video/shorts"/>
    <n v="104.55692307692308"/>
    <n v="91"/>
    <x v="0"/>
    <s v="shorts"/>
    <x v="119"/>
    <d v="2011-08-13T23:00:00"/>
  </r>
  <r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51"/>
    <x v="1"/>
    <s v="US"/>
    <s v="USD"/>
    <n v="1414533600"/>
    <n v="1411411564"/>
    <b v="0"/>
    <n v="6"/>
    <b v="0"/>
    <s v="film &amp; video/science fiction"/>
    <n v="0.27454545454545454"/>
    <n v="25"/>
    <x v="0"/>
    <s v="science fiction"/>
    <x v="123"/>
    <d v="2014-10-28T22:00:00"/>
  </r>
  <r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70"/>
    <x v="1"/>
    <s v="CA"/>
    <s v="CAD"/>
    <n v="1486165880"/>
    <n v="1480981880"/>
    <b v="0"/>
    <n v="6"/>
    <b v="0"/>
    <s v="film &amp; video/science fiction"/>
    <n v="14.000000000000002"/>
    <n v="11"/>
    <x v="0"/>
    <s v="science fiction"/>
    <x v="125"/>
    <d v="2017-02-03T23:51:20"/>
  </r>
  <r>
    <n v="1387"/>
    <x v="1"/>
    <s v="US"/>
    <s v="USD"/>
    <n v="1433988000"/>
    <n v="1431353337"/>
    <b v="0"/>
    <n v="13"/>
    <b v="0"/>
    <s v="film &amp; video/science fiction"/>
    <n v="5.548"/>
    <n v="106"/>
    <x v="0"/>
    <s v="science fiction"/>
    <x v="126"/>
    <d v="2015-06-11T02:00:00"/>
  </r>
  <r>
    <n v="190"/>
    <x v="1"/>
    <s v="US"/>
    <s v="USD"/>
    <n v="1428069541"/>
    <n v="1425481141"/>
    <b v="0"/>
    <n v="4"/>
    <b v="0"/>
    <s v="film &amp; video/science fiction"/>
    <n v="2.375"/>
    <n v="47"/>
    <x v="0"/>
    <s v="science fiction"/>
    <x v="127"/>
    <d v="2015-04-03T13:59:01"/>
  </r>
  <r>
    <n v="1867"/>
    <x v="1"/>
    <s v="US"/>
    <s v="USD"/>
    <n v="1476941293"/>
    <n v="1473917293"/>
    <b v="0"/>
    <n v="6"/>
    <b v="0"/>
    <s v="film &amp; video/science fiction"/>
    <n v="1.867"/>
    <n v="311"/>
    <x v="0"/>
    <s v="science fiction"/>
    <x v="128"/>
    <d v="2016-10-20T05:28:13"/>
  </r>
  <r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7655"/>
    <x v="1"/>
    <s v="US"/>
    <s v="USD"/>
    <n v="1415392207"/>
    <n v="1411500607"/>
    <b v="0"/>
    <n v="81"/>
    <b v="0"/>
    <s v="film &amp; video/science fiction"/>
    <n v="9.5687499999999996"/>
    <n v="94"/>
    <x v="0"/>
    <s v="science fiction"/>
    <x v="132"/>
    <d v="2014-11-07T20:30:07"/>
  </r>
  <r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403"/>
    <x v="1"/>
    <s v="US"/>
    <s v="USD"/>
    <n v="1404241200"/>
    <n v="1401354597"/>
    <b v="0"/>
    <n v="5"/>
    <b v="0"/>
    <s v="film &amp; video/science fiction"/>
    <n v="13.433333333333334"/>
    <n v="80"/>
    <x v="0"/>
    <s v="science fiction"/>
    <x v="135"/>
    <d v="2014-07-01T19:00:00"/>
  </r>
  <r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4712"/>
    <x v="1"/>
    <s v="US"/>
    <s v="USD"/>
    <n v="1438405140"/>
    <n v="1435731041"/>
    <b v="0"/>
    <n v="58"/>
    <b v="0"/>
    <s v="film &amp; video/science fiction"/>
    <n v="3.1413333333333333"/>
    <n v="81"/>
    <x v="0"/>
    <s v="science fiction"/>
    <x v="138"/>
    <d v="2015-08-01T04:59:00"/>
  </r>
  <r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93"/>
    <x v="1"/>
    <s v="US"/>
    <s v="USD"/>
    <n v="1433043623"/>
    <n v="1429155623"/>
    <b v="0"/>
    <n v="28"/>
    <b v="0"/>
    <s v="film &amp; video/science fiction"/>
    <n v="10.775"/>
    <n v="46"/>
    <x v="0"/>
    <s v="science fiction"/>
    <x v="141"/>
    <d v="2015-05-31T03:40:23"/>
  </r>
  <r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2070"/>
    <x v="1"/>
    <s v="CA"/>
    <s v="CAD"/>
    <n v="1428945472"/>
    <n v="1423765072"/>
    <b v="0"/>
    <n v="37"/>
    <b v="0"/>
    <s v="film &amp; video/science fiction"/>
    <n v="27.6"/>
    <n v="55"/>
    <x v="0"/>
    <s v="science fiction"/>
    <x v="144"/>
    <d v="2015-04-13T17:17:52"/>
  </r>
  <r>
    <n v="338"/>
    <x v="1"/>
    <s v="US"/>
    <s v="USD"/>
    <n v="1439298052"/>
    <n v="1436965252"/>
    <b v="0"/>
    <n v="9"/>
    <b v="0"/>
    <s v="film &amp; video/science fiction"/>
    <n v="7.5111111111111111"/>
    <n v="37"/>
    <x v="0"/>
    <s v="science fiction"/>
    <x v="145"/>
    <d v="2015-08-11T13:00:52"/>
  </r>
  <r>
    <n v="115"/>
    <x v="1"/>
    <s v="US"/>
    <s v="USD"/>
    <n v="1484698998"/>
    <n v="1479514998"/>
    <b v="0"/>
    <n v="3"/>
    <b v="0"/>
    <s v="film &amp; video/science fiction"/>
    <n v="0.57499999999999996"/>
    <n v="38"/>
    <x v="0"/>
    <s v="science fiction"/>
    <x v="146"/>
    <d v="2017-01-18T00:23:18"/>
  </r>
  <r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92"/>
    <x v="1"/>
    <s v="US"/>
    <s v="USD"/>
    <n v="1419494400"/>
    <n v="1416888470"/>
    <b v="0"/>
    <n v="6"/>
    <b v="0"/>
    <s v="film &amp; video/science fiction"/>
    <n v="0.91999999999999993"/>
    <n v="15"/>
    <x v="0"/>
    <s v="science fiction"/>
    <x v="149"/>
    <d v="2014-12-25T08:00:00"/>
  </r>
  <r>
    <n v="30112"/>
    <x v="1"/>
    <s v="US"/>
    <s v="USD"/>
    <n v="1432612382"/>
    <n v="1427428382"/>
    <b v="0"/>
    <n v="67"/>
    <b v="0"/>
    <s v="film &amp; video/science fiction"/>
    <n v="23.163076923076922"/>
    <n v="449"/>
    <x v="0"/>
    <s v="science fiction"/>
    <x v="150"/>
    <d v="2015-05-26T03:53:02"/>
  </r>
  <r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359"/>
    <x v="1"/>
    <s v="US"/>
    <s v="USD"/>
    <n v="1417532644"/>
    <n v="1413900244"/>
    <b v="0"/>
    <n v="10"/>
    <b v="0"/>
    <s v="film &amp; video/science fiction"/>
    <n v="0.71799999999999997"/>
    <n v="35"/>
    <x v="0"/>
    <s v="science fiction"/>
    <x v="153"/>
    <d v="2014-12-02T15:04:04"/>
  </r>
  <r>
    <n v="40"/>
    <x v="1"/>
    <s v="US"/>
    <s v="USD"/>
    <n v="1433336895"/>
    <n v="1429621695"/>
    <b v="0"/>
    <n v="3"/>
    <b v="0"/>
    <s v="film &amp; video/science fiction"/>
    <n v="2.666666666666667"/>
    <n v="13"/>
    <x v="0"/>
    <s v="science fiction"/>
    <x v="154"/>
    <d v="2015-06-03T13:08:15"/>
  </r>
  <r>
    <n v="81"/>
    <x v="1"/>
    <s v="US"/>
    <s v="USD"/>
    <n v="1437657935"/>
    <n v="1434201935"/>
    <b v="0"/>
    <n v="4"/>
    <b v="0"/>
    <s v="film &amp; video/science fiction"/>
    <n v="6.0000000000000001E-3"/>
    <n v="20"/>
    <x v="0"/>
    <s v="science fiction"/>
    <x v="155"/>
    <d v="2015-07-23T13:25:35"/>
  </r>
  <r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435"/>
    <x v="2"/>
    <s v="US"/>
    <s v="USD"/>
    <n v="1408232520"/>
    <n v="1405393356"/>
    <b v="0"/>
    <n v="10"/>
    <b v="0"/>
    <s v="film &amp; video/drama"/>
    <n v="15.535714285714286"/>
    <n v="43"/>
    <x v="0"/>
    <s v="drama"/>
    <x v="162"/>
    <d v="2014-08-16T23:42:00"/>
  </r>
  <r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640"/>
    <x v="2"/>
    <s v="US"/>
    <s v="USD"/>
    <n v="1411150701"/>
    <n v="1405966701"/>
    <b v="0"/>
    <n v="7"/>
    <b v="0"/>
    <s v="film &amp; video/drama"/>
    <n v="0.53333333333333333"/>
    <n v="91"/>
    <x v="0"/>
    <s v="drama"/>
    <x v="164"/>
    <d v="2014-09-19T18:18:21"/>
  </r>
  <r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"/>
    <x v="2"/>
    <s v="US"/>
    <s v="USD"/>
    <n v="1438726535"/>
    <n v="1433542535"/>
    <b v="0"/>
    <n v="2"/>
    <b v="0"/>
    <s v="film &amp; video/drama"/>
    <n v="0.01"/>
    <n v="5"/>
    <x v="0"/>
    <s v="drama"/>
    <x v="167"/>
    <d v="2015-08-04T22:15:35"/>
  </r>
  <r>
    <n v="325"/>
    <x v="2"/>
    <s v="US"/>
    <s v="USD"/>
    <n v="1426791770"/>
    <n v="1424203370"/>
    <b v="0"/>
    <n v="3"/>
    <b v="0"/>
    <s v="film &amp; video/drama"/>
    <n v="4.0625"/>
    <n v="108"/>
    <x v="0"/>
    <s v="drama"/>
    <x v="168"/>
    <d v="2015-03-19T19:02:50"/>
  </r>
  <r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325"/>
    <x v="2"/>
    <s v="US"/>
    <s v="USD"/>
    <n v="1440912480"/>
    <n v="1438385283"/>
    <b v="0"/>
    <n v="10"/>
    <b v="0"/>
    <s v="film &amp; video/drama"/>
    <n v="3.25"/>
    <n v="32"/>
    <x v="0"/>
    <s v="drama"/>
    <x v="170"/>
    <d v="2015-08-30T05:28:00"/>
  </r>
  <r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297"/>
    <x v="2"/>
    <s v="GB"/>
    <s v="GBP"/>
    <n v="1409337611"/>
    <n v="1407177611"/>
    <b v="0"/>
    <n v="26"/>
    <b v="0"/>
    <s v="film &amp; video/drama"/>
    <n v="6.4850000000000003"/>
    <n v="49"/>
    <x v="0"/>
    <s v="drama"/>
    <x v="175"/>
    <d v="2014-08-29T18:40:11"/>
  </r>
  <r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80"/>
    <x v="2"/>
    <s v="US"/>
    <s v="USD"/>
    <n v="1427155726"/>
    <n v="1425690526"/>
    <b v="0"/>
    <n v="7"/>
    <b v="0"/>
    <s v="film &amp; video/drama"/>
    <n v="40"/>
    <n v="25"/>
    <x v="0"/>
    <s v="drama"/>
    <x v="177"/>
    <d v="2015-03-24T00:08:46"/>
  </r>
  <r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401"/>
    <x v="2"/>
    <s v="GB"/>
    <s v="GBP"/>
    <n v="1428951600"/>
    <n v="1425512843"/>
    <b v="0"/>
    <n v="13"/>
    <b v="0"/>
    <s v="film &amp; video/drama"/>
    <n v="33.416666666666664"/>
    <n v="30"/>
    <x v="0"/>
    <s v="drama"/>
    <x v="180"/>
    <d v="2015-04-13T19:00:00"/>
  </r>
  <r>
    <n v="722"/>
    <x v="2"/>
    <s v="GB"/>
    <s v="GBP"/>
    <n v="1434995295"/>
    <n v="1432403295"/>
    <b v="0"/>
    <n v="4"/>
    <b v="0"/>
    <s v="film &amp; video/drama"/>
    <n v="21.092608822670172"/>
    <n v="180"/>
    <x v="0"/>
    <s v="drama"/>
    <x v="181"/>
    <d v="2015-06-22T17:48:15"/>
  </r>
  <r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4482"/>
    <x v="2"/>
    <s v="GB"/>
    <s v="GBP"/>
    <n v="1417033610"/>
    <n v="1414438010"/>
    <b v="0"/>
    <n v="12"/>
    <b v="0"/>
    <s v="film &amp; video/drama"/>
    <n v="35.856000000000002"/>
    <n v="373"/>
    <x v="0"/>
    <s v="drama"/>
    <x v="183"/>
    <d v="2014-11-26T20:26:50"/>
  </r>
  <r>
    <n v="51"/>
    <x v="2"/>
    <s v="CA"/>
    <s v="CAD"/>
    <n v="1409543940"/>
    <n v="1404586762"/>
    <b v="0"/>
    <n v="2"/>
    <b v="0"/>
    <s v="film &amp; video/drama"/>
    <n v="3.4000000000000004"/>
    <n v="25"/>
    <x v="0"/>
    <s v="drama"/>
    <x v="184"/>
    <d v="2014-09-01T03:59:00"/>
  </r>
  <r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7"/>
    <x v="2"/>
    <s v="US"/>
    <s v="USD"/>
    <n v="1413572432"/>
    <n v="1410980432"/>
    <b v="0"/>
    <n v="3"/>
    <b v="0"/>
    <s v="film &amp; video/drama"/>
    <n v="1.6999999999999999E-3"/>
    <n v="5"/>
    <x v="0"/>
    <s v="drama"/>
    <x v="192"/>
    <d v="2014-10-17T19:00:32"/>
  </r>
  <r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465"/>
    <x v="2"/>
    <s v="GB"/>
    <s v="GBP"/>
    <n v="1444510800"/>
    <n v="1442062898"/>
    <b v="0"/>
    <n v="19"/>
    <b v="0"/>
    <s v="film &amp; video/drama"/>
    <n v="41.857142857142861"/>
    <n v="77"/>
    <x v="0"/>
    <s v="drama"/>
    <x v="196"/>
    <d v="2015-10-10T21:00:00"/>
  </r>
  <r>
    <n v="262"/>
    <x v="2"/>
    <s v="GB"/>
    <s v="GBP"/>
    <n v="1487365200"/>
    <n v="1483734100"/>
    <b v="0"/>
    <n v="8"/>
    <b v="0"/>
    <s v="film &amp; video/drama"/>
    <n v="10.48"/>
    <n v="32"/>
    <x v="0"/>
    <s v="drama"/>
    <x v="197"/>
    <d v="2017-02-17T21:00:00"/>
  </r>
  <r>
    <n v="279"/>
    <x v="2"/>
    <s v="US"/>
    <s v="USD"/>
    <n v="1412500322"/>
    <n v="1409908322"/>
    <b v="0"/>
    <n v="6"/>
    <b v="0"/>
    <s v="film &amp; video/drama"/>
    <n v="1.1159999999999999"/>
    <n v="46"/>
    <x v="0"/>
    <s v="drama"/>
    <x v="198"/>
    <d v="2014-10-05T09:12:02"/>
  </r>
  <r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1571.55"/>
    <x v="2"/>
    <s v="US"/>
    <s v="USD"/>
    <n v="1410746403"/>
    <n v="1408154403"/>
    <b v="0"/>
    <n v="18"/>
    <b v="0"/>
    <s v="film &amp; video/drama"/>
    <n v="26.192500000000003"/>
    <n v="87"/>
    <x v="0"/>
    <s v="drama"/>
    <x v="200"/>
    <d v="2014-09-15T02:00:03"/>
  </r>
  <r>
    <n v="380"/>
    <x v="2"/>
    <s v="US"/>
    <s v="USD"/>
    <n v="1423424329"/>
    <n v="1421696329"/>
    <b v="0"/>
    <n v="7"/>
    <b v="0"/>
    <s v="film &amp; video/drama"/>
    <n v="58.461538461538467"/>
    <n v="54"/>
    <x v="0"/>
    <s v="drama"/>
    <x v="201"/>
    <d v="2015-02-08T19:38:49"/>
  </r>
  <r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746"/>
    <x v="2"/>
    <s v="GB"/>
    <s v="GBP"/>
    <n v="1422562864"/>
    <n v="1417378864"/>
    <b v="0"/>
    <n v="8"/>
    <b v="0"/>
    <s v="film &amp; video/drama"/>
    <n v="29.84"/>
    <n v="93"/>
    <x v="0"/>
    <s v="drama"/>
    <x v="203"/>
    <d v="2015-01-29T20:21:04"/>
  </r>
  <r>
    <n v="152165"/>
    <x v="2"/>
    <s v="AU"/>
    <s v="AUD"/>
    <n v="1470319203"/>
    <n v="1467727203"/>
    <b v="0"/>
    <n v="1293"/>
    <b v="0"/>
    <s v="film &amp; video/drama"/>
    <n v="50.721666666666664"/>
    <n v="117"/>
    <x v="0"/>
    <s v="drama"/>
    <x v="204"/>
    <d v="2016-08-04T14:00:03"/>
  </r>
  <r>
    <n v="1300"/>
    <x v="2"/>
    <s v="US"/>
    <s v="USD"/>
    <n v="1444144222"/>
    <n v="1441120222"/>
    <b v="0"/>
    <n v="17"/>
    <b v="0"/>
    <s v="film &amp; video/drama"/>
    <n v="16.25"/>
    <n v="76"/>
    <x v="0"/>
    <s v="drama"/>
    <x v="205"/>
    <d v="2015-10-06T15:10:22"/>
  </r>
  <r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130"/>
    <x v="2"/>
    <s v="CA"/>
    <s v="CAD"/>
    <n v="1420346638"/>
    <n v="1417754638"/>
    <b v="0"/>
    <n v="13"/>
    <b v="0"/>
    <s v="film &amp; video/drama"/>
    <n v="15.214285714285714"/>
    <n v="163"/>
    <x v="0"/>
    <s v="drama"/>
    <x v="207"/>
    <d v="2015-01-04T04:43:58"/>
  </r>
  <r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3030"/>
    <x v="2"/>
    <s v="US"/>
    <s v="USD"/>
    <n v="1443675600"/>
    <n v="1441157592"/>
    <b v="0"/>
    <n v="33"/>
    <b v="0"/>
    <s v="film &amp; video/drama"/>
    <n v="25.25"/>
    <n v="91"/>
    <x v="0"/>
    <s v="drama"/>
    <x v="210"/>
    <d v="2015-10-01T05:00:00"/>
  </r>
  <r>
    <n v="2230"/>
    <x v="2"/>
    <s v="US"/>
    <s v="USD"/>
    <n v="1442634617"/>
    <n v="1440042617"/>
    <b v="0"/>
    <n v="12"/>
    <b v="0"/>
    <s v="film &amp; video/drama"/>
    <n v="44.6"/>
    <n v="185"/>
    <x v="0"/>
    <s v="drama"/>
    <x v="211"/>
    <d v="2015-09-19T03:50:17"/>
  </r>
  <r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7849.22"/>
    <x v="2"/>
    <s v="US"/>
    <s v="USD"/>
    <n v="1429740037"/>
    <n v="1425423637"/>
    <b v="0"/>
    <n v="84"/>
    <b v="0"/>
    <s v="film &amp; video/drama"/>
    <n v="55.698440000000005"/>
    <n v="331"/>
    <x v="0"/>
    <s v="drama"/>
    <x v="216"/>
    <d v="2015-04-22T22:00:37"/>
  </r>
  <r>
    <n v="11943"/>
    <x v="2"/>
    <s v="SE"/>
    <s v="SEK"/>
    <n v="1419780149"/>
    <n v="1417101749"/>
    <b v="0"/>
    <n v="38"/>
    <b v="0"/>
    <s v="film &amp; video/drama"/>
    <n v="11.943"/>
    <n v="314"/>
    <x v="0"/>
    <s v="drama"/>
    <x v="217"/>
    <d v="2014-12-28T15:22:29"/>
  </r>
  <r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8815"/>
    <x v="2"/>
    <s v="US"/>
    <s v="USD"/>
    <n v="1459493940"/>
    <n v="1456732225"/>
    <b v="0"/>
    <n v="76"/>
    <b v="0"/>
    <s v="film &amp; video/drama"/>
    <n v="17.630000000000003"/>
    <n v="115"/>
    <x v="0"/>
    <s v="drama"/>
    <x v="219"/>
    <d v="2016-04-01T06:59:00"/>
  </r>
  <r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110"/>
    <x v="2"/>
    <s v="GB"/>
    <s v="GBP"/>
    <n v="1425066546"/>
    <n v="1422474546"/>
    <b v="0"/>
    <n v="7"/>
    <b v="0"/>
    <s v="film &amp; video/drama"/>
    <n v="2.75"/>
    <n v="15"/>
    <x v="0"/>
    <s v="drama"/>
    <x v="232"/>
    <d v="2015-02-27T19:49:06"/>
  </r>
  <r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401"/>
    <x v="2"/>
    <s v="US"/>
    <s v="USD"/>
    <n v="1434847859"/>
    <n v="1431391859"/>
    <b v="0"/>
    <n v="5"/>
    <b v="0"/>
    <s v="film &amp; video/drama"/>
    <n v="40.1"/>
    <n v="80"/>
    <x v="0"/>
    <s v="drama"/>
    <x v="234"/>
    <d v="2015-06-21T00:50:59"/>
  </r>
  <r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6145.12"/>
    <x v="0"/>
    <s v="US"/>
    <s v="USD"/>
    <n v="1367773211"/>
    <n v="1363885211"/>
    <b v="1"/>
    <n v="137"/>
    <b v="1"/>
    <s v="film &amp; video/documentary"/>
    <n v="107.63413333333334"/>
    <n v="117"/>
    <x v="0"/>
    <s v="documentary"/>
    <x v="240"/>
    <d v="2013-05-05T17:00:11"/>
  </r>
  <r>
    <n v="41000"/>
    <x v="0"/>
    <s v="US"/>
    <s v="USD"/>
    <n v="1419180304"/>
    <n v="1415292304"/>
    <b v="1"/>
    <n v="376"/>
    <b v="1"/>
    <s v="film &amp; video/documentary"/>
    <n v="112.63736263736264"/>
    <n v="109"/>
    <x v="0"/>
    <s v="documentary"/>
    <x v="241"/>
    <d v="2014-12-21T16:45:04"/>
  </r>
  <r>
    <n v="14750"/>
    <x v="0"/>
    <s v="US"/>
    <s v="USD"/>
    <n v="1324381790"/>
    <n v="1321357790"/>
    <b v="1"/>
    <n v="202"/>
    <b v="1"/>
    <s v="film &amp; video/documentary"/>
    <n v="113.46153846153845"/>
    <n v="73"/>
    <x v="0"/>
    <s v="documentary"/>
    <x v="242"/>
    <d v="2011-12-20T11:49:50"/>
  </r>
  <r>
    <n v="25648"/>
    <x v="0"/>
    <s v="US"/>
    <s v="USD"/>
    <n v="1393031304"/>
    <n v="1390439304"/>
    <b v="1"/>
    <n v="328"/>
    <b v="1"/>
    <s v="film &amp; video/documentary"/>
    <n v="102.592"/>
    <n v="78"/>
    <x v="0"/>
    <s v="documentary"/>
    <x v="243"/>
    <d v="2014-02-22T01:08:24"/>
  </r>
  <r>
    <n v="3981.5"/>
    <x v="0"/>
    <s v="US"/>
    <s v="USD"/>
    <n v="1268723160"/>
    <n v="1265269559"/>
    <b v="1"/>
    <n v="84"/>
    <b v="1"/>
    <s v="film &amp; video/documentary"/>
    <n v="113.75714285714287"/>
    <n v="47"/>
    <x v="0"/>
    <s v="documentary"/>
    <x v="244"/>
    <d v="2010-03-16T07:06:00"/>
  </r>
  <r>
    <n v="5186"/>
    <x v="0"/>
    <s v="US"/>
    <s v="USD"/>
    <n v="1345079785"/>
    <n v="1342487785"/>
    <b v="1"/>
    <n v="96"/>
    <b v="1"/>
    <s v="film &amp; video/documentary"/>
    <n v="103.71999999999998"/>
    <n v="54"/>
    <x v="0"/>
    <s v="documentary"/>
    <x v="245"/>
    <d v="2012-08-16T01:16:25"/>
  </r>
  <r>
    <n v="15273"/>
    <x v="0"/>
    <s v="US"/>
    <s v="USD"/>
    <n v="1292665405"/>
    <n v="1288341805"/>
    <b v="1"/>
    <n v="223"/>
    <b v="1"/>
    <s v="film &amp; video/documentary"/>
    <n v="305.46000000000004"/>
    <n v="68"/>
    <x v="0"/>
    <s v="documentary"/>
    <x v="246"/>
    <d v="2010-12-18T09:43:25"/>
  </r>
  <r>
    <n v="6705"/>
    <x v="0"/>
    <s v="US"/>
    <s v="USD"/>
    <n v="1287200340"/>
    <n v="1284042614"/>
    <b v="1"/>
    <n v="62"/>
    <b v="1"/>
    <s v="film &amp; video/documentary"/>
    <n v="134.1"/>
    <n v="108"/>
    <x v="0"/>
    <s v="documentary"/>
    <x v="247"/>
    <d v="2010-10-16T03:39:00"/>
  </r>
  <r>
    <n v="86133"/>
    <x v="0"/>
    <s v="US"/>
    <s v="USD"/>
    <n v="1325961309"/>
    <n v="1322073309"/>
    <b v="1"/>
    <n v="146"/>
    <b v="1"/>
    <s v="film &amp; video/documentary"/>
    <n v="101.33294117647058"/>
    <n v="589"/>
    <x v="0"/>
    <s v="documentary"/>
    <x v="248"/>
    <d v="2012-01-07T18:35:09"/>
  </r>
  <r>
    <n v="11292"/>
    <x v="0"/>
    <s v="US"/>
    <s v="USD"/>
    <n v="1282498800"/>
    <n v="1275603020"/>
    <b v="1"/>
    <n v="235"/>
    <b v="1"/>
    <s v="film &amp; video/documentary"/>
    <n v="112.92"/>
    <n v="48"/>
    <x v="0"/>
    <s v="documentary"/>
    <x v="249"/>
    <d v="2010-08-22T17:40:00"/>
  </r>
  <r>
    <n v="31675"/>
    <x v="0"/>
    <s v="US"/>
    <s v="USD"/>
    <n v="1370525691"/>
    <n v="1367933691"/>
    <b v="1"/>
    <n v="437"/>
    <b v="1"/>
    <s v="film &amp; video/documentary"/>
    <n v="105.58333333333334"/>
    <n v="72"/>
    <x v="0"/>
    <s v="documentary"/>
    <x v="250"/>
    <d v="2013-06-06T13:34:51"/>
  </r>
  <r>
    <n v="4395"/>
    <x v="0"/>
    <s v="US"/>
    <s v="USD"/>
    <n v="1337194800"/>
    <n v="1334429646"/>
    <b v="1"/>
    <n v="77"/>
    <b v="1"/>
    <s v="film &amp; video/documentary"/>
    <n v="125.57142857142858"/>
    <n v="57"/>
    <x v="0"/>
    <s v="documentary"/>
    <x v="251"/>
    <d v="2012-05-16T19:00:00"/>
  </r>
  <r>
    <n v="9228"/>
    <x v="0"/>
    <s v="US"/>
    <s v="USD"/>
    <n v="1275364740"/>
    <n v="1269878058"/>
    <b v="1"/>
    <n v="108"/>
    <b v="1"/>
    <s v="film &amp; video/documentary"/>
    <n v="184.56"/>
    <n v="85"/>
    <x v="0"/>
    <s v="documentary"/>
    <x v="252"/>
    <d v="2010-06-01T03:59:00"/>
  </r>
  <r>
    <n v="1511"/>
    <x v="0"/>
    <s v="US"/>
    <s v="USD"/>
    <n v="1329320235"/>
    <n v="1326728235"/>
    <b v="1"/>
    <n v="7"/>
    <b v="1"/>
    <s v="film &amp; video/documentary"/>
    <n v="100.73333333333335"/>
    <n v="215"/>
    <x v="0"/>
    <s v="documentary"/>
    <x v="253"/>
    <d v="2012-02-15T15:37:15"/>
  </r>
  <r>
    <n v="28067.34"/>
    <x v="0"/>
    <s v="US"/>
    <s v="USD"/>
    <n v="1445047200"/>
    <n v="1442443910"/>
    <b v="1"/>
    <n v="314"/>
    <b v="1"/>
    <s v="film &amp; video/documentary"/>
    <n v="116.94725"/>
    <n v="89"/>
    <x v="0"/>
    <s v="documentary"/>
    <x v="254"/>
    <d v="2015-10-17T02:00:00"/>
  </r>
  <r>
    <n v="8538.66"/>
    <x v="0"/>
    <s v="US"/>
    <s v="USD"/>
    <n v="1300275482"/>
    <n v="1297687082"/>
    <b v="1"/>
    <n v="188"/>
    <b v="1"/>
    <s v="film &amp; video/documentary"/>
    <n v="106.73325"/>
    <n v="45"/>
    <x v="0"/>
    <s v="documentary"/>
    <x v="255"/>
    <d v="2011-03-16T11:38:02"/>
  </r>
  <r>
    <n v="18083"/>
    <x v="0"/>
    <s v="US"/>
    <s v="USD"/>
    <n v="1363458467"/>
    <n v="1360866467"/>
    <b v="1"/>
    <n v="275"/>
    <b v="1"/>
    <s v="film &amp; video/documentary"/>
    <n v="139.1"/>
    <n v="65"/>
    <x v="0"/>
    <s v="documentary"/>
    <x v="256"/>
    <d v="2013-03-16T18:27:47"/>
  </r>
  <r>
    <n v="37354.269999999997"/>
    <x v="0"/>
    <s v="US"/>
    <s v="USD"/>
    <n v="1463670162"/>
    <n v="1461078162"/>
    <b v="1"/>
    <n v="560"/>
    <b v="1"/>
    <s v="film &amp; video/documentary"/>
    <n v="106.72648571428572"/>
    <n v="66"/>
    <x v="0"/>
    <s v="documentary"/>
    <x v="257"/>
    <d v="2016-05-19T15:02:42"/>
  </r>
  <r>
    <n v="57342"/>
    <x v="0"/>
    <s v="US"/>
    <s v="USD"/>
    <n v="1308359666"/>
    <n v="1305767666"/>
    <b v="1"/>
    <n v="688"/>
    <b v="1"/>
    <s v="film &amp; video/documentary"/>
    <n v="191.14"/>
    <n v="83"/>
    <x v="0"/>
    <s v="documentary"/>
    <x v="258"/>
    <d v="2011-06-18T01:14:26"/>
  </r>
  <r>
    <n v="98953.42"/>
    <x v="0"/>
    <s v="US"/>
    <s v="USD"/>
    <n v="1428514969"/>
    <n v="1425922969"/>
    <b v="1"/>
    <n v="942"/>
    <b v="1"/>
    <s v="film &amp; video/documentary"/>
    <n v="131.93789333333334"/>
    <n v="105"/>
    <x v="0"/>
    <s v="documentary"/>
    <x v="259"/>
    <d v="2015-04-08T17:42:49"/>
  </r>
  <r>
    <n v="10640"/>
    <x v="0"/>
    <s v="US"/>
    <s v="USD"/>
    <n v="1279360740"/>
    <n v="1275415679"/>
    <b v="1"/>
    <n v="88"/>
    <b v="1"/>
    <s v="film &amp; video/documentary"/>
    <n v="106.4"/>
    <n v="120"/>
    <x v="0"/>
    <s v="documentary"/>
    <x v="260"/>
    <d v="2010-07-17T09:59:00"/>
  </r>
  <r>
    <n v="21480"/>
    <x v="0"/>
    <s v="US"/>
    <s v="USD"/>
    <n v="1339080900"/>
    <n v="1334783704"/>
    <b v="1"/>
    <n v="220"/>
    <b v="1"/>
    <s v="film &amp; video/documentary"/>
    <n v="107.4"/>
    <n v="97"/>
    <x v="0"/>
    <s v="documentary"/>
    <x v="261"/>
    <d v="2012-06-07T14:55:00"/>
  </r>
  <r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9520.27"/>
    <x v="0"/>
    <s v="US"/>
    <s v="USD"/>
    <n v="1348786494"/>
    <n v="1346194494"/>
    <b v="1"/>
    <n v="963"/>
    <b v="1"/>
    <s v="film &amp; video/documentary"/>
    <n v="118.08108"/>
    <n v="30"/>
    <x v="0"/>
    <s v="documentary"/>
    <x v="263"/>
    <d v="2012-09-27T22:54:54"/>
  </r>
  <r>
    <n v="5910"/>
    <x v="0"/>
    <s v="US"/>
    <s v="USD"/>
    <n v="1336747995"/>
    <n v="1334155995"/>
    <b v="1"/>
    <n v="91"/>
    <b v="1"/>
    <s v="film &amp; video/documentary"/>
    <n v="118.19999999999999"/>
    <n v="64"/>
    <x v="0"/>
    <s v="documentary"/>
    <x v="264"/>
    <d v="2012-05-11T14:53:15"/>
  </r>
  <r>
    <n v="5555"/>
    <x v="0"/>
    <s v="US"/>
    <s v="USD"/>
    <n v="1273522560"/>
    <n v="1269928430"/>
    <b v="1"/>
    <n v="58"/>
    <b v="1"/>
    <s v="film &amp; video/documentary"/>
    <n v="111.1"/>
    <n v="95"/>
    <x v="0"/>
    <s v="documentary"/>
    <x v="265"/>
    <d v="2010-05-10T20:16:00"/>
  </r>
  <r>
    <n v="1455"/>
    <x v="0"/>
    <s v="US"/>
    <s v="USD"/>
    <n v="1271994660"/>
    <n v="1264565507"/>
    <b v="1"/>
    <n v="36"/>
    <b v="1"/>
    <s v="film &amp; video/documentary"/>
    <n v="145.5"/>
    <n v="40"/>
    <x v="0"/>
    <s v="documentary"/>
    <x v="266"/>
    <d v="2010-04-23T03:51:00"/>
  </r>
  <r>
    <n v="12965.44"/>
    <x v="0"/>
    <s v="GB"/>
    <s v="GBP"/>
    <n v="1403693499"/>
    <n v="1401101499"/>
    <b v="1"/>
    <n v="165"/>
    <b v="1"/>
    <s v="film &amp; video/documentary"/>
    <n v="131.62883248730967"/>
    <n v="78"/>
    <x v="0"/>
    <s v="documentary"/>
    <x v="267"/>
    <d v="2014-06-25T10:51:39"/>
  </r>
  <r>
    <n v="5570"/>
    <x v="0"/>
    <s v="US"/>
    <s v="USD"/>
    <n v="1320640778"/>
    <n v="1316749178"/>
    <b v="1"/>
    <n v="111"/>
    <b v="1"/>
    <s v="film &amp; video/documentary"/>
    <n v="111.4"/>
    <n v="50"/>
    <x v="0"/>
    <s v="documentary"/>
    <x v="268"/>
    <d v="2011-11-07T04:39:38"/>
  </r>
  <r>
    <n v="147233.76999999999"/>
    <x v="0"/>
    <s v="AU"/>
    <s v="AUD"/>
    <n v="1487738622"/>
    <n v="1485146622"/>
    <b v="1"/>
    <n v="1596"/>
    <b v="1"/>
    <s v="film &amp; video/documentary"/>
    <n v="147.23376999999999"/>
    <n v="92"/>
    <x v="0"/>
    <s v="documentary"/>
    <x v="269"/>
    <d v="2017-02-22T04:43:42"/>
  </r>
  <r>
    <n v="3510"/>
    <x v="0"/>
    <s v="US"/>
    <s v="USD"/>
    <n v="1306296000"/>
    <n v="1301950070"/>
    <b v="1"/>
    <n v="61"/>
    <b v="1"/>
    <s v="film &amp; video/documentary"/>
    <n v="152.60869565217391"/>
    <n v="57"/>
    <x v="0"/>
    <s v="documentary"/>
    <x v="270"/>
    <d v="2011-05-25T04:00:00"/>
  </r>
  <r>
    <n v="31404"/>
    <x v="0"/>
    <s v="US"/>
    <s v="USD"/>
    <n v="1388649600"/>
    <n v="1386123861"/>
    <b v="1"/>
    <n v="287"/>
    <b v="1"/>
    <s v="film &amp; video/documentary"/>
    <n v="104.67999999999999"/>
    <n v="109"/>
    <x v="0"/>
    <s v="documentary"/>
    <x v="271"/>
    <d v="2014-01-02T08:00:00"/>
  </r>
  <r>
    <n v="5323.01"/>
    <x v="0"/>
    <s v="US"/>
    <s v="USD"/>
    <n v="1272480540"/>
    <n v="1267220191"/>
    <b v="1"/>
    <n v="65"/>
    <b v="1"/>
    <s v="film &amp; video/documentary"/>
    <n v="177.43366666666668"/>
    <n v="81"/>
    <x v="0"/>
    <s v="documentary"/>
    <x v="272"/>
    <d v="2010-04-28T18:49:00"/>
  </r>
  <r>
    <n v="5388.79"/>
    <x v="0"/>
    <s v="US"/>
    <s v="USD"/>
    <n v="1309694266"/>
    <n v="1307102266"/>
    <b v="1"/>
    <n v="118"/>
    <b v="1"/>
    <s v="film &amp; video/documentary"/>
    <n v="107.7758"/>
    <n v="45"/>
    <x v="0"/>
    <s v="documentary"/>
    <x v="273"/>
    <d v="2011-07-03T11:57:46"/>
  </r>
  <r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1679"/>
    <x v="0"/>
    <s v="US"/>
    <s v="USD"/>
    <n v="1352511966"/>
    <n v="1349916366"/>
    <b v="1"/>
    <n v="332"/>
    <b v="1"/>
    <s v="film &amp; video/documentary"/>
    <n v="108.395"/>
    <n v="65"/>
    <x v="0"/>
    <s v="documentary"/>
    <x v="275"/>
    <d v="2012-11-10T01:46:06"/>
  </r>
  <r>
    <n v="5904"/>
    <x v="0"/>
    <s v="US"/>
    <s v="USD"/>
    <n v="1335574674"/>
    <n v="1330394274"/>
    <b v="1"/>
    <n v="62"/>
    <b v="1"/>
    <s v="film &amp; video/documentary"/>
    <n v="147.6"/>
    <n v="95"/>
    <x v="0"/>
    <s v="documentary"/>
    <x v="276"/>
    <d v="2012-04-28T00:57:54"/>
  </r>
  <r>
    <n v="71748"/>
    <x v="0"/>
    <s v="US"/>
    <s v="USD"/>
    <n v="1432416219"/>
    <n v="1429824219"/>
    <b v="1"/>
    <n v="951"/>
    <b v="1"/>
    <s v="film &amp; video/documentary"/>
    <n v="110.38153846153847"/>
    <n v="75"/>
    <x v="0"/>
    <s v="documentary"/>
    <x v="277"/>
    <d v="2015-05-23T21:23:39"/>
  </r>
  <r>
    <n v="40594"/>
    <x v="0"/>
    <s v="US"/>
    <s v="USD"/>
    <n v="1350003539"/>
    <n v="1347411539"/>
    <b v="1"/>
    <n v="415"/>
    <b v="1"/>
    <s v="film &amp; video/documentary"/>
    <n v="150.34814814814814"/>
    <n v="97"/>
    <x v="0"/>
    <s v="documentary"/>
    <x v="278"/>
    <d v="2012-10-12T00:58:59"/>
  </r>
  <r>
    <n v="26744.11"/>
    <x v="0"/>
    <s v="US"/>
    <s v="USD"/>
    <n v="1488160860"/>
    <n v="1485237096"/>
    <b v="1"/>
    <n v="305"/>
    <b v="1"/>
    <s v="film &amp; video/documentary"/>
    <n v="157.31829411764707"/>
    <n v="87"/>
    <x v="0"/>
    <s v="documentary"/>
    <x v="279"/>
    <d v="2017-02-27T02:01:00"/>
  </r>
  <r>
    <n v="117108"/>
    <x v="0"/>
    <s v="US"/>
    <s v="USD"/>
    <n v="1401459035"/>
    <n v="1397571035"/>
    <b v="1"/>
    <n v="2139"/>
    <b v="1"/>
    <s v="film &amp; video/documentary"/>
    <n v="156.14400000000001"/>
    <n v="54"/>
    <x v="0"/>
    <s v="documentary"/>
    <x v="280"/>
    <d v="2014-05-30T14:10:35"/>
  </r>
  <r>
    <n v="6632.32"/>
    <x v="0"/>
    <s v="US"/>
    <s v="USD"/>
    <n v="1249932360"/>
    <n v="1242532513"/>
    <b v="1"/>
    <n v="79"/>
    <b v="1"/>
    <s v="film &amp; video/documentary"/>
    <n v="120.58763636363636"/>
    <n v="83"/>
    <x v="0"/>
    <s v="documentary"/>
    <x v="281"/>
    <d v="2009-08-10T19:26:00"/>
  </r>
  <r>
    <n v="45535"/>
    <x v="0"/>
    <s v="US"/>
    <s v="USD"/>
    <n v="1266876000"/>
    <n v="1263679492"/>
    <b v="1"/>
    <n v="179"/>
    <b v="1"/>
    <s v="film &amp; video/documentary"/>
    <n v="101.18888888888888"/>
    <n v="254"/>
    <x v="0"/>
    <s v="documentary"/>
    <x v="282"/>
    <d v="2010-02-22T22:00:00"/>
  </r>
  <r>
    <n v="20569.05"/>
    <x v="0"/>
    <s v="US"/>
    <s v="USD"/>
    <n v="1306904340"/>
    <n v="1305219744"/>
    <b v="1"/>
    <n v="202"/>
    <b v="1"/>
    <s v="film &amp; video/documentary"/>
    <n v="114.27249999999999"/>
    <n v="101"/>
    <x v="0"/>
    <s v="documentary"/>
    <x v="283"/>
    <d v="2011-06-01T04:59:00"/>
  </r>
  <r>
    <n v="41850.46"/>
    <x v="0"/>
    <s v="US"/>
    <s v="USD"/>
    <n v="1327167780"/>
    <n v="1325007780"/>
    <b v="1"/>
    <n v="760"/>
    <b v="1"/>
    <s v="film &amp; video/documentary"/>
    <n v="104.62615"/>
    <n v="55"/>
    <x v="0"/>
    <s v="documentary"/>
    <x v="284"/>
    <d v="2012-01-21T17:43:00"/>
  </r>
  <r>
    <n v="32035.51"/>
    <x v="0"/>
    <s v="US"/>
    <s v="USD"/>
    <n v="1379614128"/>
    <n v="1377022128"/>
    <b v="1"/>
    <n v="563"/>
    <b v="1"/>
    <s v="film &amp; video/documentary"/>
    <n v="228.82507142857142"/>
    <n v="56"/>
    <x v="0"/>
    <s v="documentary"/>
    <x v="285"/>
    <d v="2013-09-19T18:08:48"/>
  </r>
  <r>
    <n v="16373"/>
    <x v="0"/>
    <s v="US"/>
    <s v="USD"/>
    <n v="1364236524"/>
    <n v="1360352124"/>
    <b v="1"/>
    <n v="135"/>
    <b v="1"/>
    <s v="film &amp; video/documentary"/>
    <n v="109.15333333333332"/>
    <n v="121"/>
    <x v="0"/>
    <s v="documentary"/>
    <x v="286"/>
    <d v="2013-03-25T18:35:24"/>
  </r>
  <r>
    <n v="26445"/>
    <x v="0"/>
    <s v="US"/>
    <s v="USD"/>
    <n v="1351828800"/>
    <n v="1349160018"/>
    <b v="1"/>
    <n v="290"/>
    <b v="1"/>
    <s v="film &amp; video/documentary"/>
    <n v="176.29999999999998"/>
    <n v="91"/>
    <x v="0"/>
    <s v="documentary"/>
    <x v="287"/>
    <d v="2012-11-02T04:00:00"/>
  </r>
  <r>
    <n v="51605.31"/>
    <x v="0"/>
    <s v="US"/>
    <s v="USD"/>
    <n v="1340683393"/>
    <n v="1337659393"/>
    <b v="1"/>
    <n v="447"/>
    <b v="1"/>
    <s v="film &amp; video/documentary"/>
    <n v="103.21061999999999"/>
    <n v="115"/>
    <x v="0"/>
    <s v="documentary"/>
    <x v="288"/>
    <d v="2012-06-26T04:03:13"/>
  </r>
  <r>
    <n v="15723"/>
    <x v="0"/>
    <s v="GB"/>
    <s v="GBP"/>
    <n v="1383389834"/>
    <n v="1380797834"/>
    <b v="1"/>
    <n v="232"/>
    <b v="1"/>
    <s v="film &amp; video/documentary"/>
    <n v="104.82000000000001"/>
    <n v="67"/>
    <x v="0"/>
    <s v="documentary"/>
    <x v="289"/>
    <d v="2013-11-02T10:57:14"/>
  </r>
  <r>
    <n v="4800.8"/>
    <x v="0"/>
    <s v="US"/>
    <s v="USD"/>
    <n v="1296633540"/>
    <n v="1292316697"/>
    <b v="1"/>
    <n v="168"/>
    <b v="1"/>
    <s v="film &amp; video/documentary"/>
    <n v="106.68444444444445"/>
    <n v="28"/>
    <x v="0"/>
    <s v="documentary"/>
    <x v="290"/>
    <d v="2011-02-02T07:59:00"/>
  </r>
  <r>
    <n v="6001"/>
    <x v="0"/>
    <s v="US"/>
    <s v="USD"/>
    <n v="1367366460"/>
    <n v="1365791246"/>
    <b v="1"/>
    <n v="128"/>
    <b v="1"/>
    <s v="film &amp; video/documentary"/>
    <n v="120.02"/>
    <n v="46"/>
    <x v="0"/>
    <s v="documentary"/>
    <x v="291"/>
    <d v="2013-05-01T00:01:00"/>
  </r>
  <r>
    <n v="76130.2"/>
    <x v="0"/>
    <s v="US"/>
    <s v="USD"/>
    <n v="1319860740"/>
    <n v="1317064599"/>
    <b v="1"/>
    <n v="493"/>
    <b v="1"/>
    <s v="film &amp; video/documentary"/>
    <n v="101.50693333333334"/>
    <n v="154"/>
    <x v="0"/>
    <s v="documentary"/>
    <x v="292"/>
    <d v="2011-10-29T03:59:00"/>
  </r>
  <r>
    <n v="26360"/>
    <x v="0"/>
    <s v="US"/>
    <s v="USD"/>
    <n v="1398009714"/>
    <n v="1395417714"/>
    <b v="1"/>
    <n v="131"/>
    <b v="1"/>
    <s v="film &amp; video/documentary"/>
    <n v="101.38461538461539"/>
    <n v="201"/>
    <x v="0"/>
    <s v="documentary"/>
    <x v="293"/>
    <d v="2014-04-20T16:01:54"/>
  </r>
  <r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66554.559999999998"/>
    <x v="0"/>
    <s v="US"/>
    <s v="USD"/>
    <n v="1383264000"/>
    <n v="1378080409"/>
    <b v="1"/>
    <n v="665"/>
    <b v="1"/>
    <s v="film &amp; video/documentary"/>
    <n v="133.10911999999999"/>
    <n v="100"/>
    <x v="0"/>
    <s v="documentary"/>
    <x v="295"/>
    <d v="2013-11-01T00:00:00"/>
  </r>
  <r>
    <n v="29681.55"/>
    <x v="0"/>
    <s v="US"/>
    <s v="USD"/>
    <n v="1347017083"/>
    <n v="1344857083"/>
    <b v="1"/>
    <n v="129"/>
    <b v="1"/>
    <s v="film &amp; video/documentary"/>
    <n v="118.72620000000001"/>
    <n v="230"/>
    <x v="0"/>
    <s v="documentary"/>
    <x v="296"/>
    <d v="2012-09-07T11:24:43"/>
  </r>
  <r>
    <n v="20128"/>
    <x v="0"/>
    <s v="US"/>
    <s v="USD"/>
    <n v="1430452740"/>
    <n v="1427390901"/>
    <b v="1"/>
    <n v="142"/>
    <b v="1"/>
    <s v="film &amp; video/documentary"/>
    <n v="100.64"/>
    <n v="141"/>
    <x v="0"/>
    <s v="documentary"/>
    <x v="297"/>
    <d v="2015-05-01T03:59:00"/>
  </r>
  <r>
    <n v="137254.84"/>
    <x v="0"/>
    <s v="US"/>
    <s v="USD"/>
    <n v="1399669200"/>
    <n v="1394536048"/>
    <b v="1"/>
    <n v="2436"/>
    <b v="1"/>
    <s v="film &amp; video/documentary"/>
    <n v="108.93241269841269"/>
    <n v="56"/>
    <x v="0"/>
    <s v="documentary"/>
    <x v="298"/>
    <d v="2014-05-09T21:00:00"/>
  </r>
  <r>
    <n v="17895.25"/>
    <x v="0"/>
    <s v="US"/>
    <s v="USD"/>
    <n v="1289975060"/>
    <n v="1287379460"/>
    <b v="1"/>
    <n v="244"/>
    <b v="1"/>
    <s v="film &amp; video/documentary"/>
    <n v="178.95250000000001"/>
    <n v="73"/>
    <x v="0"/>
    <s v="documentary"/>
    <x v="299"/>
    <d v="2010-11-17T06:24:20"/>
  </r>
  <r>
    <n v="25430.66"/>
    <x v="0"/>
    <s v="US"/>
    <s v="USD"/>
    <n v="1303686138"/>
    <n v="1301007738"/>
    <b v="1"/>
    <n v="298"/>
    <b v="1"/>
    <s v="film &amp; video/documentary"/>
    <n v="101.72264"/>
    <n v="85"/>
    <x v="0"/>
    <s v="documentary"/>
    <x v="300"/>
    <d v="2011-04-24T23:02:18"/>
  </r>
  <r>
    <n v="15435.55"/>
    <x v="0"/>
    <s v="US"/>
    <s v="USD"/>
    <n v="1363711335"/>
    <n v="1360258935"/>
    <b v="1"/>
    <n v="251"/>
    <b v="1"/>
    <s v="film &amp; video/documentary"/>
    <n v="118.73499999999999"/>
    <n v="61"/>
    <x v="0"/>
    <s v="documentary"/>
    <x v="301"/>
    <d v="2013-03-19T16:42:15"/>
  </r>
  <r>
    <n v="10046"/>
    <x v="0"/>
    <s v="US"/>
    <s v="USD"/>
    <n v="1330115638"/>
    <n v="1327523638"/>
    <b v="1"/>
    <n v="108"/>
    <b v="1"/>
    <s v="film &amp; video/documentary"/>
    <n v="100.46"/>
    <n v="93"/>
    <x v="0"/>
    <s v="documentary"/>
    <x v="302"/>
    <d v="2012-02-24T20:33:58"/>
  </r>
  <r>
    <n v="4124"/>
    <x v="0"/>
    <s v="US"/>
    <s v="USD"/>
    <n v="1338601346"/>
    <n v="1336009346"/>
    <b v="1"/>
    <n v="82"/>
    <b v="1"/>
    <s v="film &amp; video/documentary"/>
    <n v="137.46666666666667"/>
    <n v="50"/>
    <x v="0"/>
    <s v="documentary"/>
    <x v="303"/>
    <d v="2012-06-02T01:42:26"/>
  </r>
  <r>
    <n v="7876"/>
    <x v="0"/>
    <s v="US"/>
    <s v="USD"/>
    <n v="1346464800"/>
    <n v="1343096197"/>
    <b v="1"/>
    <n v="74"/>
    <b v="1"/>
    <s v="film &amp; video/documentary"/>
    <n v="231.64705882352939"/>
    <n v="106"/>
    <x v="0"/>
    <s v="documentary"/>
    <x v="304"/>
    <d v="2012-09-01T02:00:00"/>
  </r>
  <r>
    <n v="9775"/>
    <x v="0"/>
    <s v="US"/>
    <s v="USD"/>
    <n v="1331392049"/>
    <n v="1328800049"/>
    <b v="1"/>
    <n v="189"/>
    <b v="1"/>
    <s v="film &amp; video/documentary"/>
    <n v="130.33333333333331"/>
    <n v="51"/>
    <x v="0"/>
    <s v="documentary"/>
    <x v="305"/>
    <d v="2012-03-10T15:07:29"/>
  </r>
  <r>
    <n v="2929"/>
    <x v="0"/>
    <s v="US"/>
    <s v="USD"/>
    <n v="1363806333"/>
    <n v="1362081933"/>
    <b v="1"/>
    <n v="80"/>
    <b v="1"/>
    <s v="film &amp; video/documentary"/>
    <n v="292.89999999999998"/>
    <n v="36"/>
    <x v="0"/>
    <s v="documentary"/>
    <x v="306"/>
    <d v="2013-03-20T19:05:33"/>
  </r>
  <r>
    <n v="24490"/>
    <x v="0"/>
    <s v="US"/>
    <s v="USD"/>
    <n v="1360276801"/>
    <n v="1357684801"/>
    <b v="1"/>
    <n v="576"/>
    <b v="1"/>
    <s v="film &amp; video/documentary"/>
    <n v="111.31818181818183"/>
    <n v="42"/>
    <x v="0"/>
    <s v="documentary"/>
    <x v="307"/>
    <d v="2013-02-07T22:40:01"/>
  </r>
  <r>
    <n v="12668"/>
    <x v="0"/>
    <s v="US"/>
    <s v="USD"/>
    <n v="1299775210"/>
    <n v="1295887210"/>
    <b v="1"/>
    <n v="202"/>
    <b v="1"/>
    <s v="film &amp; video/documentary"/>
    <n v="105.56666666666668"/>
    <n v="62"/>
    <x v="0"/>
    <s v="documentary"/>
    <x v="308"/>
    <d v="2011-03-10T16:40:10"/>
  </r>
  <r>
    <n v="21410"/>
    <x v="0"/>
    <s v="US"/>
    <s v="USD"/>
    <n v="1346695334"/>
    <n v="1344880934"/>
    <b v="1"/>
    <n v="238"/>
    <b v="1"/>
    <s v="film &amp; video/documentary"/>
    <n v="118.94444444444446"/>
    <n v="89"/>
    <x v="0"/>
    <s v="documentary"/>
    <x v="309"/>
    <d v="2012-09-03T18:02:14"/>
  </r>
  <r>
    <n v="1041.29"/>
    <x v="0"/>
    <s v="US"/>
    <s v="USD"/>
    <n v="1319076000"/>
    <n v="1317788623"/>
    <b v="1"/>
    <n v="36"/>
    <b v="1"/>
    <s v="film &amp; video/documentary"/>
    <n v="104.129"/>
    <n v="28"/>
    <x v="0"/>
    <s v="documentary"/>
    <x v="310"/>
    <d v="2011-10-20T02:00:00"/>
  </r>
  <r>
    <n v="20820.330000000002"/>
    <x v="0"/>
    <s v="US"/>
    <s v="USD"/>
    <n v="1325404740"/>
    <n v="1321852592"/>
    <b v="1"/>
    <n v="150"/>
    <b v="1"/>
    <s v="film &amp; video/documentary"/>
    <n v="104.10165000000001"/>
    <n v="138"/>
    <x v="0"/>
    <s v="documentary"/>
    <x v="311"/>
    <d v="2012-01-01T07:59:00"/>
  </r>
  <r>
    <n v="8950"/>
    <x v="0"/>
    <s v="US"/>
    <s v="USD"/>
    <n v="1365973432"/>
    <n v="1363381432"/>
    <b v="1"/>
    <n v="146"/>
    <b v="1"/>
    <s v="film &amp; video/documentary"/>
    <n v="111.87499999999999"/>
    <n v="61"/>
    <x v="0"/>
    <s v="documentary"/>
    <x v="312"/>
    <d v="2013-04-14T21:03:52"/>
  </r>
  <r>
    <n v="17805"/>
    <x v="0"/>
    <s v="US"/>
    <s v="USD"/>
    <n v="1281542340"/>
    <n v="1277702894"/>
    <b v="1"/>
    <n v="222"/>
    <b v="1"/>
    <s v="film &amp; video/documentary"/>
    <n v="104.73529411764706"/>
    <n v="80"/>
    <x v="0"/>
    <s v="documentary"/>
    <x v="313"/>
    <d v="2010-08-11T15:59:00"/>
  </r>
  <r>
    <n v="3851.5"/>
    <x v="0"/>
    <s v="US"/>
    <s v="USD"/>
    <n v="1362167988"/>
    <n v="1359575988"/>
    <b v="1"/>
    <n v="120"/>
    <b v="1"/>
    <s v="film &amp; video/documentary"/>
    <n v="385.15000000000003"/>
    <n v="32"/>
    <x v="0"/>
    <s v="documentary"/>
    <x v="314"/>
    <d v="2013-03-01T19:59:48"/>
  </r>
  <r>
    <n v="25312"/>
    <x v="0"/>
    <s v="US"/>
    <s v="USD"/>
    <n v="1345660334"/>
    <n v="1343068334"/>
    <b v="1"/>
    <n v="126"/>
    <b v="1"/>
    <s v="film &amp; video/documentary"/>
    <n v="101.248"/>
    <n v="200"/>
    <x v="0"/>
    <s v="documentary"/>
    <x v="315"/>
    <d v="2012-08-22T18:32:14"/>
  </r>
  <r>
    <n v="17066"/>
    <x v="0"/>
    <s v="CA"/>
    <s v="CAD"/>
    <n v="1418273940"/>
    <n v="1415398197"/>
    <b v="1"/>
    <n v="158"/>
    <b v="1"/>
    <s v="film &amp; video/documentary"/>
    <n v="113.77333333333333"/>
    <n v="108"/>
    <x v="0"/>
    <s v="documentary"/>
    <x v="316"/>
    <d v="2014-12-11T04:59:00"/>
  </r>
  <r>
    <n v="30241"/>
    <x v="0"/>
    <s v="US"/>
    <s v="USD"/>
    <n v="1386778483"/>
    <n v="1384186483"/>
    <b v="1"/>
    <n v="316"/>
    <b v="1"/>
    <s v="film &amp; video/documentary"/>
    <n v="100.80333333333333"/>
    <n v="95"/>
    <x v="0"/>
    <s v="documentary"/>
    <x v="317"/>
    <d v="2013-12-11T16:14:43"/>
  </r>
  <r>
    <n v="14166"/>
    <x v="0"/>
    <s v="US"/>
    <s v="USD"/>
    <n v="1364342151"/>
    <n v="1361753751"/>
    <b v="1"/>
    <n v="284"/>
    <b v="1"/>
    <s v="film &amp; video/documentary"/>
    <n v="283.32"/>
    <n v="49"/>
    <x v="0"/>
    <s v="documentary"/>
    <x v="318"/>
    <d v="2013-03-26T23:55:51"/>
  </r>
  <r>
    <n v="5634"/>
    <x v="0"/>
    <s v="US"/>
    <s v="USD"/>
    <n v="1265097540"/>
    <n v="1257538029"/>
    <b v="1"/>
    <n v="51"/>
    <b v="1"/>
    <s v="film &amp; video/documentary"/>
    <n v="112.68"/>
    <n v="110"/>
    <x v="0"/>
    <s v="documentary"/>
    <x v="319"/>
    <d v="2010-02-02T07:59:00"/>
  </r>
  <r>
    <n v="21316"/>
    <x v="0"/>
    <s v="GB"/>
    <s v="GBP"/>
    <n v="1450825200"/>
    <n v="1448284433"/>
    <b v="1"/>
    <n v="158"/>
    <b v="1"/>
    <s v="film &amp; video/documentary"/>
    <n v="106.58000000000001"/>
    <n v="134"/>
    <x v="0"/>
    <s v="documentary"/>
    <x v="320"/>
    <d v="2015-12-22T23:00:00"/>
  </r>
  <r>
    <n v="35932"/>
    <x v="0"/>
    <s v="DE"/>
    <s v="EUR"/>
    <n v="1478605386"/>
    <n v="1475577786"/>
    <b v="1"/>
    <n v="337"/>
    <b v="1"/>
    <s v="film &amp; video/documentary"/>
    <n v="102.66285714285715"/>
    <n v="106"/>
    <x v="0"/>
    <s v="documentary"/>
    <x v="321"/>
    <d v="2016-11-08T11:43:06"/>
  </r>
  <r>
    <n v="26978"/>
    <x v="0"/>
    <s v="US"/>
    <s v="USD"/>
    <n v="1463146848"/>
    <n v="1460554848"/>
    <b v="1"/>
    <n v="186"/>
    <b v="1"/>
    <s v="film &amp; video/documentary"/>
    <n v="107.91200000000001"/>
    <n v="145"/>
    <x v="0"/>
    <s v="documentary"/>
    <x v="322"/>
    <d v="2016-05-13T13:40:48"/>
  </r>
  <r>
    <n v="6646"/>
    <x v="0"/>
    <s v="US"/>
    <s v="USD"/>
    <n v="1482307140"/>
    <n v="1479886966"/>
    <b v="1"/>
    <n v="58"/>
    <b v="1"/>
    <s v="film &amp; video/documentary"/>
    <n v="123.07407407407408"/>
    <n v="114"/>
    <x v="0"/>
    <s v="documentary"/>
    <x v="323"/>
    <d v="2016-12-21T07:59:00"/>
  </r>
  <r>
    <n v="8636"/>
    <x v="0"/>
    <s v="US"/>
    <s v="USD"/>
    <n v="1438441308"/>
    <n v="1435590108"/>
    <b v="1"/>
    <n v="82"/>
    <b v="1"/>
    <s v="film &amp; video/documentary"/>
    <n v="101.6"/>
    <n v="105"/>
    <x v="0"/>
    <s v="documentary"/>
    <x v="324"/>
    <d v="2015-08-01T15:01:48"/>
  </r>
  <r>
    <n v="52198"/>
    <x v="0"/>
    <s v="US"/>
    <s v="USD"/>
    <n v="1482208233"/>
    <n v="1479184233"/>
    <b v="1"/>
    <n v="736"/>
    <b v="1"/>
    <s v="film &amp; video/documentary"/>
    <n v="104.396"/>
    <n v="70"/>
    <x v="0"/>
    <s v="documentary"/>
    <x v="325"/>
    <d v="2016-12-20T04:30:33"/>
  </r>
  <r>
    <n v="169394.6"/>
    <x v="0"/>
    <s v="US"/>
    <s v="USD"/>
    <n v="1489532220"/>
    <n v="1486625606"/>
    <b v="1"/>
    <n v="1151"/>
    <b v="1"/>
    <s v="film &amp; video/documentary"/>
    <n v="112.92973333333333"/>
    <n v="147"/>
    <x v="0"/>
    <s v="documentary"/>
    <x v="326"/>
    <d v="2017-03-14T22:57:00"/>
  </r>
  <r>
    <n v="5456"/>
    <x v="0"/>
    <s v="US"/>
    <s v="USD"/>
    <n v="1427011200"/>
    <n v="1424669929"/>
    <b v="1"/>
    <n v="34"/>
    <b v="1"/>
    <s v="film &amp; video/documentary"/>
    <n v="136.4"/>
    <n v="160"/>
    <x v="0"/>
    <s v="documentary"/>
    <x v="327"/>
    <d v="2015-03-22T08:00:00"/>
  </r>
  <r>
    <n v="77710.8"/>
    <x v="0"/>
    <s v="US"/>
    <s v="USD"/>
    <n v="1446350400"/>
    <n v="1443739388"/>
    <b v="1"/>
    <n v="498"/>
    <b v="1"/>
    <s v="film &amp; video/documentary"/>
    <n v="103.61439999999999"/>
    <n v="156"/>
    <x v="0"/>
    <s v="documentary"/>
    <x v="328"/>
    <d v="2015-11-01T04:00:00"/>
  </r>
  <r>
    <n v="10550"/>
    <x v="0"/>
    <s v="US"/>
    <s v="USD"/>
    <n v="1446868800"/>
    <n v="1444821127"/>
    <b v="1"/>
    <n v="167"/>
    <b v="1"/>
    <s v="film &amp; video/documentary"/>
    <n v="105.5"/>
    <n v="63"/>
    <x v="0"/>
    <s v="documentary"/>
    <x v="329"/>
    <d v="2015-11-07T04:00:00"/>
  </r>
  <r>
    <n v="35640"/>
    <x v="0"/>
    <s v="US"/>
    <s v="USD"/>
    <n v="1368763140"/>
    <n v="1366028563"/>
    <b v="1"/>
    <n v="340"/>
    <b v="1"/>
    <s v="film &amp; video/documentary"/>
    <n v="101.82857142857142"/>
    <n v="104"/>
    <x v="0"/>
    <s v="documentary"/>
    <x v="330"/>
    <d v="2013-05-17T03:59:00"/>
  </r>
  <r>
    <n v="42642"/>
    <x v="0"/>
    <s v="US"/>
    <s v="USD"/>
    <n v="1466171834"/>
    <n v="1463493434"/>
    <b v="1"/>
    <n v="438"/>
    <b v="1"/>
    <s v="film &amp; video/documentary"/>
    <n v="106.60499999999999"/>
    <n v="97"/>
    <x v="0"/>
    <s v="documentary"/>
    <x v="331"/>
    <d v="2016-06-17T13:57:14"/>
  </r>
  <r>
    <n v="113015"/>
    <x v="0"/>
    <s v="US"/>
    <s v="USD"/>
    <n v="1446019200"/>
    <n v="1442420377"/>
    <b v="1"/>
    <n v="555"/>
    <b v="1"/>
    <s v="film &amp; video/documentary"/>
    <n v="113.015"/>
    <n v="203"/>
    <x v="0"/>
    <s v="documentary"/>
    <x v="332"/>
    <d v="2015-10-28T08:00:00"/>
  </r>
  <r>
    <n v="50091"/>
    <x v="0"/>
    <s v="US"/>
    <s v="USD"/>
    <n v="1460038591"/>
    <n v="1457450191"/>
    <b v="1"/>
    <n v="266"/>
    <b v="1"/>
    <s v="film &amp; video/documentary"/>
    <n v="125.22750000000001"/>
    <n v="188"/>
    <x v="0"/>
    <s v="documentary"/>
    <x v="333"/>
    <d v="2016-04-07T14:16:31"/>
  </r>
  <r>
    <n v="10119"/>
    <x v="0"/>
    <s v="US"/>
    <s v="USD"/>
    <n v="1431716400"/>
    <n v="1428423757"/>
    <b v="1"/>
    <n v="69"/>
    <b v="1"/>
    <s v="film &amp; video/documentary"/>
    <n v="101.19"/>
    <n v="146"/>
    <x v="0"/>
    <s v="documentary"/>
    <x v="334"/>
    <d v="2015-05-15T19:00:00"/>
  </r>
  <r>
    <n v="8735"/>
    <x v="0"/>
    <s v="US"/>
    <s v="USD"/>
    <n v="1431122400"/>
    <n v="1428428515"/>
    <b v="1"/>
    <n v="80"/>
    <b v="1"/>
    <s v="film &amp; video/documentary"/>
    <n v="102.76470588235294"/>
    <n v="109"/>
    <x v="0"/>
    <s v="documentary"/>
    <x v="335"/>
    <d v="2015-05-08T22:00:00"/>
  </r>
  <r>
    <n v="29209.78"/>
    <x v="0"/>
    <s v="US"/>
    <s v="USD"/>
    <n v="1447427918"/>
    <n v="1444832318"/>
    <b v="1"/>
    <n v="493"/>
    <b v="1"/>
    <s v="film &amp; video/documentary"/>
    <n v="116.83911999999998"/>
    <n v="59"/>
    <x v="0"/>
    <s v="documentary"/>
    <x v="336"/>
    <d v="2015-11-13T15:18:38"/>
  </r>
  <r>
    <n v="3035.05"/>
    <x v="0"/>
    <s v="US"/>
    <s v="USD"/>
    <n v="1426298708"/>
    <n v="1423710308"/>
    <b v="1"/>
    <n v="31"/>
    <b v="1"/>
    <s v="film &amp; video/documentary"/>
    <n v="101.16833333333335"/>
    <n v="97"/>
    <x v="0"/>
    <s v="documentary"/>
    <x v="337"/>
    <d v="2015-03-14T02:05:08"/>
  </r>
  <r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6485"/>
    <x v="0"/>
    <s v="US"/>
    <s v="USD"/>
    <n v="1430331268"/>
    <n v="1427739268"/>
    <b v="1"/>
    <n v="89"/>
    <b v="1"/>
    <s v="film &amp; video/documentary"/>
    <n v="108.08333333333333"/>
    <n v="72"/>
    <x v="0"/>
    <s v="documentary"/>
    <x v="339"/>
    <d v="2015-04-29T18:14:28"/>
  </r>
  <r>
    <n v="43758"/>
    <x v="0"/>
    <s v="US"/>
    <s v="USD"/>
    <n v="1489006800"/>
    <n v="1486397007"/>
    <b v="1"/>
    <n v="299"/>
    <b v="1"/>
    <s v="film &amp; video/documentary"/>
    <n v="125.02285714285715"/>
    <n v="146"/>
    <x v="0"/>
    <s v="documentary"/>
    <x v="340"/>
    <d v="2017-03-08T21:00:00"/>
  </r>
  <r>
    <n v="3735"/>
    <x v="0"/>
    <s v="US"/>
    <s v="USD"/>
    <n v="1412135940"/>
    <n v="1410555998"/>
    <b v="1"/>
    <n v="55"/>
    <b v="1"/>
    <s v="film &amp; video/documentary"/>
    <n v="106.71428571428572"/>
    <n v="67"/>
    <x v="0"/>
    <s v="documentary"/>
    <x v="341"/>
    <d v="2014-10-01T03:59:00"/>
  </r>
  <r>
    <n v="55201.52"/>
    <x v="0"/>
    <s v="US"/>
    <s v="USD"/>
    <n v="1461955465"/>
    <n v="1459363465"/>
    <b v="1"/>
    <n v="325"/>
    <b v="1"/>
    <s v="film &amp; video/documentary"/>
    <n v="100.36639999999998"/>
    <n v="169"/>
    <x v="0"/>
    <s v="documentary"/>
    <x v="342"/>
    <d v="2016-04-29T18:44:25"/>
  </r>
  <r>
    <n v="30608.59"/>
    <x v="0"/>
    <s v="US"/>
    <s v="USD"/>
    <n v="1415934000"/>
    <n v="1413308545"/>
    <b v="1"/>
    <n v="524"/>
    <b v="1"/>
    <s v="film &amp; video/documentary"/>
    <n v="102.02863333333335"/>
    <n v="58"/>
    <x v="0"/>
    <s v="documentary"/>
    <x v="343"/>
    <d v="2014-11-14T03:00:00"/>
  </r>
  <r>
    <n v="34198"/>
    <x v="0"/>
    <s v="US"/>
    <s v="USD"/>
    <n v="1433125200"/>
    <n v="1429312694"/>
    <b v="1"/>
    <n v="285"/>
    <b v="1"/>
    <s v="film &amp; video/documentary"/>
    <n v="102.08358208955224"/>
    <n v="119"/>
    <x v="0"/>
    <s v="documentary"/>
    <x v="344"/>
    <d v="2015-06-01T02:20:00"/>
  </r>
  <r>
    <n v="17875"/>
    <x v="0"/>
    <s v="US"/>
    <s v="USD"/>
    <n v="1432161590"/>
    <n v="1429569590"/>
    <b v="1"/>
    <n v="179"/>
    <b v="1"/>
    <s v="film &amp; video/documentary"/>
    <n v="123.27586206896552"/>
    <n v="99"/>
    <x v="0"/>
    <s v="documentary"/>
    <x v="345"/>
    <d v="2015-05-20T22:39:50"/>
  </r>
  <r>
    <n v="17028.88"/>
    <x v="0"/>
    <s v="US"/>
    <s v="USD"/>
    <n v="1444824021"/>
    <n v="1442232021"/>
    <b v="1"/>
    <n v="188"/>
    <b v="1"/>
    <s v="film &amp; video/documentary"/>
    <n v="170.28880000000001"/>
    <n v="90"/>
    <x v="0"/>
    <s v="documentary"/>
    <x v="346"/>
    <d v="2015-10-14T12:00:21"/>
  </r>
  <r>
    <n v="44636.2"/>
    <x v="0"/>
    <s v="US"/>
    <s v="USD"/>
    <n v="1447505609"/>
    <n v="1444910009"/>
    <b v="1"/>
    <n v="379"/>
    <b v="1"/>
    <s v="film &amp; video/documentary"/>
    <n v="111.59049999999999"/>
    <n v="117"/>
    <x v="0"/>
    <s v="documentary"/>
    <x v="347"/>
    <d v="2015-11-14T12:53:29"/>
  </r>
  <r>
    <n v="10300"/>
    <x v="0"/>
    <s v="US"/>
    <s v="USD"/>
    <n v="1440165916"/>
    <n v="1437573916"/>
    <b v="1"/>
    <n v="119"/>
    <b v="1"/>
    <s v="film &amp; video/documentary"/>
    <n v="103"/>
    <n v="86"/>
    <x v="0"/>
    <s v="documentary"/>
    <x v="348"/>
    <d v="2015-08-21T14:05:16"/>
  </r>
  <r>
    <n v="12007.18"/>
    <x v="0"/>
    <s v="US"/>
    <s v="USD"/>
    <n v="1487937508"/>
    <n v="1485345508"/>
    <b v="1"/>
    <n v="167"/>
    <b v="1"/>
    <s v="film &amp; video/documentary"/>
    <n v="106.63570159857905"/>
    <n v="71"/>
    <x v="0"/>
    <s v="documentary"/>
    <x v="349"/>
    <d v="2017-02-24T11:58:28"/>
  </r>
  <r>
    <n v="28690"/>
    <x v="0"/>
    <s v="US"/>
    <s v="USD"/>
    <n v="1473566340"/>
    <n v="1470274509"/>
    <b v="1"/>
    <n v="221"/>
    <b v="1"/>
    <s v="film &amp; video/documentary"/>
    <n v="114.75999999999999"/>
    <n v="129"/>
    <x v="0"/>
    <s v="documentary"/>
    <x v="350"/>
    <d v="2016-09-11T03:59:00"/>
  </r>
  <r>
    <n v="43296"/>
    <x v="0"/>
    <s v="ES"/>
    <s v="EUR"/>
    <n v="1460066954"/>
    <n v="1456614554"/>
    <b v="1"/>
    <n v="964"/>
    <b v="1"/>
    <s v="film &amp; video/documentary"/>
    <n v="127.34117647058822"/>
    <n v="44"/>
    <x v="0"/>
    <s v="documentary"/>
    <x v="351"/>
    <d v="2016-04-07T22:09:14"/>
  </r>
  <r>
    <n v="11656"/>
    <x v="0"/>
    <s v="US"/>
    <s v="USD"/>
    <n v="1412740868"/>
    <n v="1410148868"/>
    <b v="1"/>
    <n v="286"/>
    <b v="1"/>
    <s v="film &amp; video/documentary"/>
    <n v="116.56"/>
    <n v="40"/>
    <x v="0"/>
    <s v="documentary"/>
    <x v="352"/>
    <d v="2014-10-08T04:01:08"/>
  </r>
  <r>
    <n v="63460.18"/>
    <x v="0"/>
    <s v="US"/>
    <s v="USD"/>
    <n v="1447963219"/>
    <n v="1445367619"/>
    <b v="1"/>
    <n v="613"/>
    <b v="1"/>
    <s v="film &amp; video/documentary"/>
    <n v="108.61819426615318"/>
    <n v="103"/>
    <x v="0"/>
    <s v="documentary"/>
    <x v="353"/>
    <d v="2015-11-19T20:00:19"/>
  </r>
  <r>
    <n v="3638"/>
    <x v="0"/>
    <s v="US"/>
    <s v="USD"/>
    <n v="1460141521"/>
    <n v="1457553121"/>
    <b v="1"/>
    <n v="29"/>
    <b v="1"/>
    <s v="film &amp; video/documentary"/>
    <n v="103.94285714285714"/>
    <n v="125"/>
    <x v="0"/>
    <s v="documentary"/>
    <x v="354"/>
    <d v="2016-04-08T18:52:01"/>
  </r>
  <r>
    <n v="40690"/>
    <x v="0"/>
    <s v="US"/>
    <s v="USD"/>
    <n v="1417420994"/>
    <n v="1414738994"/>
    <b v="1"/>
    <n v="165"/>
    <b v="1"/>
    <s v="film &amp; video/documentary"/>
    <n v="116.25714285714285"/>
    <n v="246"/>
    <x v="0"/>
    <s v="documentary"/>
    <x v="355"/>
    <d v="2014-12-01T08:03:14"/>
  </r>
  <r>
    <n v="7701.93"/>
    <x v="0"/>
    <s v="US"/>
    <s v="USD"/>
    <n v="1458152193"/>
    <n v="1455563793"/>
    <b v="1"/>
    <n v="97"/>
    <b v="1"/>
    <s v="film &amp; video/documentary"/>
    <n v="102.69239999999999"/>
    <n v="79"/>
    <x v="0"/>
    <s v="documentary"/>
    <x v="356"/>
    <d v="2016-03-16T18:16:33"/>
  </r>
  <r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51544"/>
    <x v="0"/>
    <s v="US"/>
    <s v="USD"/>
    <n v="1466002800"/>
    <n v="1463517521"/>
    <b v="1"/>
    <n v="267"/>
    <b v="1"/>
    <s v="film &amp; video/documentary"/>
    <n v="103.08800000000001"/>
    <n v="193"/>
    <x v="0"/>
    <s v="documentary"/>
    <x v="358"/>
    <d v="2016-06-15T15:00:00"/>
  </r>
  <r>
    <n v="25375"/>
    <x v="0"/>
    <s v="US"/>
    <s v="USD"/>
    <n v="1415941920"/>
    <n v="1414028490"/>
    <b v="1"/>
    <n v="302"/>
    <b v="1"/>
    <s v="film &amp; video/documentary"/>
    <n v="104.85537190082646"/>
    <n v="84"/>
    <x v="0"/>
    <s v="documentary"/>
    <x v="359"/>
    <d v="2014-11-14T05:12:00"/>
  </r>
  <r>
    <n v="12165"/>
    <x v="0"/>
    <s v="US"/>
    <s v="USD"/>
    <n v="1437621060"/>
    <n v="1433799180"/>
    <b v="0"/>
    <n v="87"/>
    <b v="1"/>
    <s v="film &amp; video/documentary"/>
    <n v="101.375"/>
    <n v="139"/>
    <x v="0"/>
    <s v="documentary"/>
    <x v="360"/>
    <d v="2015-07-23T03:11:00"/>
  </r>
  <r>
    <n v="38876.949999999997"/>
    <x v="0"/>
    <s v="US"/>
    <s v="USD"/>
    <n v="1416704506"/>
    <n v="1414108906"/>
    <b v="0"/>
    <n v="354"/>
    <b v="1"/>
    <s v="film &amp; video/documentary"/>
    <n v="111.07699999999998"/>
    <n v="109"/>
    <x v="0"/>
    <s v="documentary"/>
    <x v="361"/>
    <d v="2014-11-23T01:01:46"/>
  </r>
  <r>
    <n v="12000"/>
    <x v="0"/>
    <s v="US"/>
    <s v="USD"/>
    <n v="1407456000"/>
    <n v="1405573391"/>
    <b v="0"/>
    <n v="86"/>
    <b v="1"/>
    <s v="film &amp; video/documentary"/>
    <n v="124.15933781686496"/>
    <n v="139"/>
    <x v="0"/>
    <s v="documentary"/>
    <x v="362"/>
    <d v="2014-08-08T00:00:00"/>
  </r>
  <r>
    <n v="9044"/>
    <x v="0"/>
    <s v="US"/>
    <s v="USD"/>
    <n v="1272828120"/>
    <n v="1268934736"/>
    <b v="0"/>
    <n v="26"/>
    <b v="1"/>
    <s v="film &amp; video/documentary"/>
    <n v="101.33333333333334"/>
    <n v="347"/>
    <x v="0"/>
    <s v="documentary"/>
    <x v="363"/>
    <d v="2010-05-02T19:22:00"/>
  </r>
  <r>
    <n v="7711.3"/>
    <x v="0"/>
    <s v="US"/>
    <s v="USD"/>
    <n v="1403323140"/>
    <n v="1400704672"/>
    <b v="0"/>
    <n v="113"/>
    <b v="1"/>
    <s v="film &amp; video/documentary"/>
    <n v="110.16142857142856"/>
    <n v="68"/>
    <x v="0"/>
    <s v="documentary"/>
    <x v="364"/>
    <d v="2014-06-21T03:59:00"/>
  </r>
  <r>
    <n v="15596"/>
    <x v="0"/>
    <s v="GB"/>
    <s v="GBP"/>
    <n v="1393597999"/>
    <n v="1391005999"/>
    <b v="0"/>
    <n v="65"/>
    <b v="1"/>
    <s v="film &amp; video/documentary"/>
    <n v="103.97333333333334"/>
    <n v="239"/>
    <x v="0"/>
    <s v="documentary"/>
    <x v="365"/>
    <d v="2014-02-28T14:33:19"/>
  </r>
  <r>
    <n v="38500"/>
    <x v="0"/>
    <s v="US"/>
    <s v="USD"/>
    <n v="1337540518"/>
    <n v="1334948518"/>
    <b v="0"/>
    <n v="134"/>
    <b v="1"/>
    <s v="film &amp; video/documentary"/>
    <n v="101.31578947368421"/>
    <n v="287"/>
    <x v="0"/>
    <s v="documentary"/>
    <x v="366"/>
    <d v="2012-05-20T19:01:58"/>
  </r>
  <r>
    <n v="10335.01"/>
    <x v="0"/>
    <s v="US"/>
    <s v="USD"/>
    <n v="1367384340"/>
    <n v="1363960278"/>
    <b v="0"/>
    <n v="119"/>
    <b v="1"/>
    <s v="film &amp; video/documentary"/>
    <n v="103.3501"/>
    <n v="86"/>
    <x v="0"/>
    <s v="documentary"/>
    <x v="367"/>
    <d v="2013-05-01T04:59:00"/>
  </r>
  <r>
    <n v="13014"/>
    <x v="0"/>
    <s v="US"/>
    <s v="USD"/>
    <n v="1426426322"/>
    <n v="1423405922"/>
    <b v="0"/>
    <n v="159"/>
    <b v="1"/>
    <s v="film &amp; video/documentary"/>
    <n v="104.11200000000001"/>
    <n v="81"/>
    <x v="0"/>
    <s v="documentary"/>
    <x v="368"/>
    <d v="2015-03-15T13:32:02"/>
  </r>
  <r>
    <n v="7160.12"/>
    <x v="0"/>
    <s v="US"/>
    <s v="USD"/>
    <n v="1326633269"/>
    <n v="1324041269"/>
    <b v="0"/>
    <n v="167"/>
    <b v="1"/>
    <s v="film &amp; video/documentary"/>
    <n v="110.15569230769231"/>
    <n v="42"/>
    <x v="0"/>
    <s v="documentary"/>
    <x v="369"/>
    <d v="2012-01-15T13:14:29"/>
  </r>
  <r>
    <n v="30505"/>
    <x v="0"/>
    <s v="US"/>
    <s v="USD"/>
    <n v="1483729500"/>
    <n v="1481137500"/>
    <b v="0"/>
    <n v="43"/>
    <b v="1"/>
    <s v="film &amp; video/documentary"/>
    <n v="122.02"/>
    <n v="709"/>
    <x v="0"/>
    <s v="documentary"/>
    <x v="370"/>
    <d v="2017-01-06T19:05:00"/>
  </r>
  <r>
    <n v="171253"/>
    <x v="0"/>
    <s v="US"/>
    <s v="USD"/>
    <n v="1359743139"/>
    <n v="1355855139"/>
    <b v="0"/>
    <n v="1062"/>
    <b v="1"/>
    <s v="film &amp; video/documentary"/>
    <n v="114.16866666666667"/>
    <n v="161"/>
    <x v="0"/>
    <s v="documentary"/>
    <x v="371"/>
    <d v="2013-02-01T18:25:39"/>
  </r>
  <r>
    <n v="376"/>
    <x v="0"/>
    <s v="GB"/>
    <s v="GBP"/>
    <n v="1459872000"/>
    <n v="1456408244"/>
    <b v="0"/>
    <n v="9"/>
    <b v="1"/>
    <s v="film &amp; video/documentary"/>
    <n v="125.33333333333334"/>
    <n v="41"/>
    <x v="0"/>
    <s v="documentary"/>
    <x v="372"/>
    <d v="2016-04-05T16:00:00"/>
  </r>
  <r>
    <n v="8000"/>
    <x v="0"/>
    <s v="US"/>
    <s v="USD"/>
    <n v="1342648398"/>
    <n v="1340056398"/>
    <b v="0"/>
    <n v="89"/>
    <b v="1"/>
    <s v="film &amp; video/documentary"/>
    <n v="106.66666666666667"/>
    <n v="89"/>
    <x v="0"/>
    <s v="documentary"/>
    <x v="373"/>
    <d v="2012-07-18T21:53:18"/>
  </r>
  <r>
    <n v="7839"/>
    <x v="0"/>
    <s v="US"/>
    <s v="USD"/>
    <n v="1316208031"/>
    <n v="1312320031"/>
    <b v="0"/>
    <n v="174"/>
    <b v="1"/>
    <s v="film &amp; video/documentary"/>
    <n v="130.65"/>
    <n v="45"/>
    <x v="0"/>
    <s v="documentary"/>
    <x v="374"/>
    <d v="2011-09-16T21:20:31"/>
  </r>
  <r>
    <n v="600"/>
    <x v="0"/>
    <s v="US"/>
    <s v="USD"/>
    <n v="1393694280"/>
    <n v="1390088311"/>
    <b v="0"/>
    <n v="14"/>
    <b v="1"/>
    <s v="film &amp; video/documentary"/>
    <n v="120"/>
    <n v="42"/>
    <x v="0"/>
    <s v="documentary"/>
    <x v="375"/>
    <d v="2014-03-01T17:18:00"/>
  </r>
  <r>
    <n v="2596"/>
    <x v="0"/>
    <s v="GB"/>
    <s v="GBP"/>
    <n v="1472122316"/>
    <n v="1469443916"/>
    <b v="0"/>
    <n v="48"/>
    <b v="1"/>
    <s v="film &amp; video/documentary"/>
    <n v="105.9591836734694"/>
    <n v="54"/>
    <x v="0"/>
    <s v="documentary"/>
    <x v="376"/>
    <d v="2016-08-25T10:51:56"/>
  </r>
  <r>
    <n v="13728"/>
    <x v="0"/>
    <s v="US"/>
    <s v="USD"/>
    <n v="1447484460"/>
    <n v="1444888868"/>
    <b v="0"/>
    <n v="133"/>
    <b v="1"/>
    <s v="film &amp; video/documentary"/>
    <n v="114.39999999999999"/>
    <n v="103"/>
    <x v="0"/>
    <s v="documentary"/>
    <x v="377"/>
    <d v="2015-11-14T07:01:00"/>
  </r>
  <r>
    <n v="3353"/>
    <x v="0"/>
    <s v="CA"/>
    <s v="CAD"/>
    <n v="1453765920"/>
    <n v="1451655808"/>
    <b v="0"/>
    <n v="83"/>
    <b v="1"/>
    <s v="film &amp; video/documentary"/>
    <n v="111.76666666666665"/>
    <n v="40"/>
    <x v="0"/>
    <s v="documentary"/>
    <x v="378"/>
    <d v="2016-01-25T23:52:00"/>
  </r>
  <r>
    <n v="17412"/>
    <x v="0"/>
    <s v="US"/>
    <s v="USD"/>
    <n v="1336062672"/>
    <n v="1332174672"/>
    <b v="0"/>
    <n v="149"/>
    <b v="1"/>
    <s v="film &amp; video/documentary"/>
    <n v="116.08000000000001"/>
    <n v="116"/>
    <x v="0"/>
    <s v="documentary"/>
    <x v="379"/>
    <d v="2012-05-03T16:31:12"/>
  </r>
  <r>
    <n v="5660"/>
    <x v="0"/>
    <s v="US"/>
    <s v="USD"/>
    <n v="1453569392"/>
    <n v="1451409392"/>
    <b v="0"/>
    <n v="49"/>
    <b v="1"/>
    <s v="film &amp; video/documentary"/>
    <n v="141.5"/>
    <n v="115"/>
    <x v="0"/>
    <s v="documentary"/>
    <x v="380"/>
    <d v="2016-01-23T17:16:32"/>
  </r>
  <r>
    <n v="26182.5"/>
    <x v="0"/>
    <s v="US"/>
    <s v="USD"/>
    <n v="1343624400"/>
    <n v="1340642717"/>
    <b v="0"/>
    <n v="251"/>
    <b v="1"/>
    <s v="film &amp; video/documentary"/>
    <n v="104.72999999999999"/>
    <n v="104"/>
    <x v="0"/>
    <s v="documentary"/>
    <x v="381"/>
    <d v="2012-07-30T05:00:00"/>
  </r>
  <r>
    <n v="1535"/>
    <x v="0"/>
    <s v="US"/>
    <s v="USD"/>
    <n v="1346950900"/>
    <n v="1345741300"/>
    <b v="0"/>
    <n v="22"/>
    <b v="1"/>
    <s v="film &amp; video/documentary"/>
    <n v="255.83333333333331"/>
    <n v="69"/>
    <x v="0"/>
    <s v="documentary"/>
    <x v="382"/>
    <d v="2012-09-06T17:01:40"/>
  </r>
  <r>
    <n v="2065"/>
    <x v="0"/>
    <s v="US"/>
    <s v="USD"/>
    <n v="1400467759"/>
    <n v="1398480559"/>
    <b v="0"/>
    <n v="48"/>
    <b v="1"/>
    <s v="film &amp; video/documentary"/>
    <n v="206.70670670670671"/>
    <n v="43"/>
    <x v="0"/>
    <s v="documentary"/>
    <x v="383"/>
    <d v="2014-05-19T02:49:19"/>
  </r>
  <r>
    <n v="22421"/>
    <x v="0"/>
    <s v="US"/>
    <s v="USD"/>
    <n v="1420569947"/>
    <n v="1417977947"/>
    <b v="0"/>
    <n v="383"/>
    <b v="1"/>
    <s v="film &amp; video/documentary"/>
    <n v="112.105"/>
    <n v="58"/>
    <x v="0"/>
    <s v="documentary"/>
    <x v="384"/>
    <d v="2015-01-06T18:45:47"/>
  </r>
  <r>
    <n v="26495.5"/>
    <x v="0"/>
    <s v="US"/>
    <s v="USD"/>
    <n v="1416582101"/>
    <n v="1413986501"/>
    <b v="0"/>
    <n v="237"/>
    <b v="1"/>
    <s v="film &amp; video/documentary"/>
    <n v="105.982"/>
    <n v="111"/>
    <x v="0"/>
    <s v="documentary"/>
    <x v="385"/>
    <d v="2014-11-21T15:01:41"/>
  </r>
  <r>
    <n v="601"/>
    <x v="0"/>
    <s v="US"/>
    <s v="USD"/>
    <n v="1439246991"/>
    <n v="1437950991"/>
    <b v="0"/>
    <n v="13"/>
    <b v="1"/>
    <s v="film &amp; video/documentary"/>
    <n v="100.16666666666667"/>
    <n v="46"/>
    <x v="0"/>
    <s v="documentary"/>
    <x v="386"/>
    <d v="2015-08-10T22:49:51"/>
  </r>
  <r>
    <n v="81316"/>
    <x v="0"/>
    <s v="US"/>
    <s v="USD"/>
    <n v="1439618400"/>
    <n v="1436976858"/>
    <b v="0"/>
    <n v="562"/>
    <b v="1"/>
    <s v="film &amp; video/documentary"/>
    <n v="213.98947368421051"/>
    <n v="144"/>
    <x v="0"/>
    <s v="documentary"/>
    <x v="387"/>
    <d v="2015-08-15T06:00:00"/>
  </r>
  <r>
    <n v="6308"/>
    <x v="0"/>
    <s v="US"/>
    <s v="USD"/>
    <n v="1469670580"/>
    <n v="1467078580"/>
    <b v="0"/>
    <n v="71"/>
    <b v="1"/>
    <s v="film &amp; video/documentary"/>
    <n v="126.16000000000001"/>
    <n v="88"/>
    <x v="0"/>
    <s v="documentary"/>
    <x v="388"/>
    <d v="2016-07-28T01:49:40"/>
  </r>
  <r>
    <n v="123444.12"/>
    <x v="0"/>
    <s v="US"/>
    <s v="USD"/>
    <n v="1394233140"/>
    <n v="1391477450"/>
    <b v="0"/>
    <n v="1510"/>
    <b v="1"/>
    <s v="film &amp; video/documentary"/>
    <n v="181.53547058823528"/>
    <n v="81"/>
    <x v="0"/>
    <s v="documentary"/>
    <x v="389"/>
    <d v="2014-03-07T22:59:00"/>
  </r>
  <r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20122"/>
    <x v="0"/>
    <s v="US"/>
    <s v="USD"/>
    <n v="1324169940"/>
    <n v="1321578051"/>
    <b v="0"/>
    <n v="193"/>
    <b v="1"/>
    <s v="film &amp; video/documentary"/>
    <n v="100.61"/>
    <n v="104"/>
    <x v="0"/>
    <s v="documentary"/>
    <x v="391"/>
    <d v="2011-12-18T00:59:00"/>
  </r>
  <r>
    <n v="18667"/>
    <x v="0"/>
    <s v="US"/>
    <s v="USD"/>
    <n v="1315450800"/>
    <n v="1312823571"/>
    <b v="0"/>
    <n v="206"/>
    <b v="1"/>
    <s v="film &amp; video/documentary"/>
    <n v="100.9027027027027"/>
    <n v="90"/>
    <x v="0"/>
    <s v="documentary"/>
    <x v="392"/>
    <d v="2011-09-08T03:00:00"/>
  </r>
  <r>
    <n v="55223"/>
    <x v="0"/>
    <s v="US"/>
    <s v="USD"/>
    <n v="1381424452"/>
    <n v="1378746052"/>
    <b v="0"/>
    <n v="351"/>
    <b v="1"/>
    <s v="film &amp; video/documentary"/>
    <n v="110.446"/>
    <n v="157"/>
    <x v="0"/>
    <s v="documentary"/>
    <x v="393"/>
    <d v="2013-10-10T17:00:52"/>
  </r>
  <r>
    <n v="5259"/>
    <x v="0"/>
    <s v="ES"/>
    <s v="EUR"/>
    <n v="1460918282"/>
    <n v="1455737882"/>
    <b v="0"/>
    <n v="50"/>
    <b v="1"/>
    <s v="film &amp; video/documentary"/>
    <n v="111.8936170212766"/>
    <n v="105"/>
    <x v="0"/>
    <s v="documentary"/>
    <x v="394"/>
    <d v="2016-04-17T18:38:02"/>
  </r>
  <r>
    <n v="10804.45"/>
    <x v="0"/>
    <s v="US"/>
    <s v="USD"/>
    <n v="1335562320"/>
    <n v="1332452960"/>
    <b v="0"/>
    <n v="184"/>
    <b v="1"/>
    <s v="film &amp; video/documentary"/>
    <n v="108.04450000000001"/>
    <n v="58"/>
    <x v="0"/>
    <s v="documentary"/>
    <x v="395"/>
    <d v="2012-04-27T21:32:00"/>
  </r>
  <r>
    <n v="16000"/>
    <x v="0"/>
    <s v="US"/>
    <s v="USD"/>
    <n v="1341668006"/>
    <n v="1340372006"/>
    <b v="0"/>
    <n v="196"/>
    <b v="1"/>
    <s v="film &amp; video/documentary"/>
    <n v="106.66666666666667"/>
    <n v="81"/>
    <x v="0"/>
    <s v="documentary"/>
    <x v="396"/>
    <d v="2012-07-07T13:33:26"/>
  </r>
  <r>
    <n v="12929.35"/>
    <x v="0"/>
    <s v="US"/>
    <s v="USD"/>
    <n v="1283312640"/>
    <n v="1279651084"/>
    <b v="0"/>
    <n v="229"/>
    <b v="1"/>
    <s v="film &amp; video/documentary"/>
    <n v="103.90027322404372"/>
    <n v="56"/>
    <x v="0"/>
    <s v="documentary"/>
    <x v="397"/>
    <d v="2010-09-01T03:44:00"/>
  </r>
  <r>
    <n v="9387"/>
    <x v="0"/>
    <s v="US"/>
    <s v="USD"/>
    <n v="1430334126"/>
    <n v="1426446126"/>
    <b v="0"/>
    <n v="67"/>
    <b v="1"/>
    <s v="film &amp; video/documentary"/>
    <n v="125.16000000000001"/>
    <n v="140"/>
    <x v="0"/>
    <s v="documentary"/>
    <x v="398"/>
    <d v="2015-04-29T19:02:06"/>
  </r>
  <r>
    <n v="21361"/>
    <x v="0"/>
    <s v="GB"/>
    <s v="GBP"/>
    <n v="1481716800"/>
    <n v="1479070867"/>
    <b v="0"/>
    <n v="95"/>
    <b v="1"/>
    <s v="film &amp; video/documentary"/>
    <n v="106.80499999999999"/>
    <n v="224"/>
    <x v="0"/>
    <s v="documentary"/>
    <x v="399"/>
    <d v="2016-12-14T12:00:00"/>
  </r>
  <r>
    <n v="11230.25"/>
    <x v="0"/>
    <s v="US"/>
    <s v="USD"/>
    <n v="1400297400"/>
    <n v="1397661347"/>
    <b v="0"/>
    <n v="62"/>
    <b v="1"/>
    <s v="film &amp; video/documentary"/>
    <n v="112.30249999999999"/>
    <n v="181"/>
    <x v="0"/>
    <s v="documentary"/>
    <x v="400"/>
    <d v="2014-05-17T03:30:00"/>
  </r>
  <r>
    <n v="51906"/>
    <x v="0"/>
    <s v="US"/>
    <s v="USD"/>
    <n v="1312747970"/>
    <n v="1310155970"/>
    <b v="0"/>
    <n v="73"/>
    <b v="1"/>
    <s v="film &amp; video/documentary"/>
    <n v="103.812"/>
    <n v="711"/>
    <x v="0"/>
    <s v="documentary"/>
    <x v="401"/>
    <d v="2011-08-07T20:12:50"/>
  </r>
  <r>
    <n v="2833"/>
    <x v="0"/>
    <s v="US"/>
    <s v="USD"/>
    <n v="1446731817"/>
    <n v="1444913817"/>
    <b v="0"/>
    <n v="43"/>
    <b v="1"/>
    <s v="film &amp; video/documentary"/>
    <n v="141.65"/>
    <n v="65"/>
    <x v="0"/>
    <s v="documentary"/>
    <x v="402"/>
    <d v="2015-11-05T13:56:57"/>
  </r>
  <r>
    <n v="5263"/>
    <x v="0"/>
    <s v="US"/>
    <s v="USD"/>
    <n v="1312960080"/>
    <n v="1308900441"/>
    <b v="0"/>
    <n v="70"/>
    <b v="1"/>
    <s v="film &amp; video/documentary"/>
    <n v="105.25999999999999"/>
    <n v="75"/>
    <x v="0"/>
    <s v="documentary"/>
    <x v="403"/>
    <d v="2011-08-10T07:08:00"/>
  </r>
  <r>
    <n v="36082"/>
    <x v="0"/>
    <s v="US"/>
    <s v="USD"/>
    <n v="1391641440"/>
    <n v="1389107062"/>
    <b v="0"/>
    <n v="271"/>
    <b v="1"/>
    <s v="film &amp; video/documentary"/>
    <n v="103.09142857142857"/>
    <n v="133"/>
    <x v="0"/>
    <s v="documentary"/>
    <x v="404"/>
    <d v="2014-02-05T23:04:00"/>
  </r>
  <r>
    <n v="3036"/>
    <x v="0"/>
    <s v="US"/>
    <s v="USD"/>
    <n v="1394071339"/>
    <n v="1391479339"/>
    <b v="0"/>
    <n v="55"/>
    <b v="1"/>
    <s v="film &amp; video/documentary"/>
    <n v="107.65957446808511"/>
    <n v="55"/>
    <x v="0"/>
    <s v="documentary"/>
    <x v="405"/>
    <d v="2014-03-06T02:02:19"/>
  </r>
  <r>
    <n v="3015.73"/>
    <x v="0"/>
    <s v="US"/>
    <s v="USD"/>
    <n v="1304920740"/>
    <n v="1301975637"/>
    <b v="0"/>
    <n v="35"/>
    <b v="1"/>
    <s v="film &amp; video/documentary"/>
    <n v="107.70464285714286"/>
    <n v="86"/>
    <x v="0"/>
    <s v="documentary"/>
    <x v="406"/>
    <d v="2011-05-09T05:59:00"/>
  </r>
  <r>
    <n v="2031"/>
    <x v="0"/>
    <s v="US"/>
    <s v="USD"/>
    <n v="1321739650"/>
    <n v="1316552050"/>
    <b v="0"/>
    <n v="22"/>
    <b v="1"/>
    <s v="film &amp; video/documentary"/>
    <n v="101.55000000000001"/>
    <n v="92"/>
    <x v="0"/>
    <s v="documentary"/>
    <x v="407"/>
    <d v="2011-11-19T21:54:10"/>
  </r>
  <r>
    <n v="6086.26"/>
    <x v="0"/>
    <s v="US"/>
    <s v="USD"/>
    <n v="1383676790"/>
    <n v="1380217190"/>
    <b v="0"/>
    <n v="38"/>
    <b v="1"/>
    <s v="film &amp; video/documentary"/>
    <n v="101.43766666666667"/>
    <n v="160"/>
    <x v="0"/>
    <s v="documentary"/>
    <x v="408"/>
    <d v="2013-11-05T18:39:50"/>
  </r>
  <r>
    <n v="684"/>
    <x v="0"/>
    <s v="GB"/>
    <s v="GBP"/>
    <n v="1469220144"/>
    <n v="1466628144"/>
    <b v="0"/>
    <n v="15"/>
    <b v="1"/>
    <s v="film &amp; video/documentary"/>
    <n v="136.80000000000001"/>
    <n v="45"/>
    <x v="0"/>
    <s v="documentary"/>
    <x v="409"/>
    <d v="2016-07-22T20:42:24"/>
  </r>
  <r>
    <n v="1283"/>
    <x v="0"/>
    <s v="CA"/>
    <s v="CAD"/>
    <n v="1434670397"/>
    <n v="1429486397"/>
    <b v="0"/>
    <n v="7"/>
    <b v="1"/>
    <s v="film &amp; video/documentary"/>
    <n v="128.29999999999998"/>
    <n v="183"/>
    <x v="0"/>
    <s v="documentary"/>
    <x v="410"/>
    <d v="2015-06-18T23:33:17"/>
  </r>
  <r>
    <n v="30315"/>
    <x v="0"/>
    <s v="US"/>
    <s v="USD"/>
    <n v="1387688400"/>
    <n v="1384920804"/>
    <b v="0"/>
    <n v="241"/>
    <b v="1"/>
    <s v="film &amp; video/documentary"/>
    <n v="101.05"/>
    <n v="125"/>
    <x v="0"/>
    <s v="documentary"/>
    <x v="411"/>
    <d v="2013-12-22T05:00:00"/>
  </r>
  <r>
    <n v="3171"/>
    <x v="0"/>
    <s v="US"/>
    <s v="USD"/>
    <n v="1343238578"/>
    <n v="1341856178"/>
    <b v="0"/>
    <n v="55"/>
    <b v="1"/>
    <s v="film &amp; video/documentary"/>
    <n v="126.84"/>
    <n v="57"/>
    <x v="0"/>
    <s v="documentary"/>
    <x v="412"/>
    <d v="2012-07-25T17:49:38"/>
  </r>
  <r>
    <n v="13451"/>
    <x v="0"/>
    <s v="US"/>
    <s v="USD"/>
    <n v="1342731811"/>
    <n v="1340139811"/>
    <b v="0"/>
    <n v="171"/>
    <b v="1"/>
    <s v="film &amp; video/documentary"/>
    <n v="105.0859375"/>
    <n v="78"/>
    <x v="0"/>
    <s v="documentary"/>
    <x v="413"/>
    <d v="2012-07-19T21:03:31"/>
  </r>
  <r>
    <n v="19028"/>
    <x v="0"/>
    <s v="US"/>
    <s v="USD"/>
    <n v="1381541465"/>
    <n v="1378949465"/>
    <b v="0"/>
    <n v="208"/>
    <b v="1"/>
    <s v="film &amp; video/documentary"/>
    <n v="102.85405405405406"/>
    <n v="91"/>
    <x v="0"/>
    <s v="documentary"/>
    <x v="414"/>
    <d v="2013-10-12T01:31:05"/>
  </r>
  <r>
    <n v="1430.06"/>
    <x v="0"/>
    <s v="CA"/>
    <s v="CAD"/>
    <n v="1413547200"/>
    <n v="1411417602"/>
    <b v="0"/>
    <n v="21"/>
    <b v="1"/>
    <s v="film &amp; video/documentary"/>
    <n v="102.14714285714285"/>
    <n v="68"/>
    <x v="0"/>
    <s v="documentary"/>
    <x v="415"/>
    <d v="2014-10-17T12:00:00"/>
  </r>
  <r>
    <n v="1202.17"/>
    <x v="0"/>
    <s v="US"/>
    <s v="USD"/>
    <n v="1391851831"/>
    <n v="1389259831"/>
    <b v="0"/>
    <n v="25"/>
    <b v="1"/>
    <s v="film &amp; video/documentary"/>
    <n v="120.21700000000001"/>
    <n v="48"/>
    <x v="0"/>
    <s v="documentary"/>
    <x v="416"/>
    <d v="2014-02-08T09:30:31"/>
  </r>
  <r>
    <n v="10526"/>
    <x v="0"/>
    <s v="US"/>
    <s v="USD"/>
    <n v="1365395580"/>
    <n v="1364426260"/>
    <b v="0"/>
    <n v="52"/>
    <b v="1"/>
    <s v="film &amp; video/documentary"/>
    <n v="100.24761904761905"/>
    <n v="202"/>
    <x v="0"/>
    <s v="documentary"/>
    <x v="417"/>
    <d v="2013-04-08T04:33:00"/>
  </r>
  <r>
    <n v="22542"/>
    <x v="0"/>
    <s v="US"/>
    <s v="USD"/>
    <n v="1437633997"/>
    <n v="1435041997"/>
    <b v="0"/>
    <n v="104"/>
    <b v="1"/>
    <s v="film &amp; video/documentary"/>
    <n v="100.63392857142857"/>
    <n v="216"/>
    <x v="0"/>
    <s v="documentary"/>
    <x v="418"/>
    <d v="2015-07-23T06:46:37"/>
  </r>
  <r>
    <n v="8035"/>
    <x v="0"/>
    <s v="US"/>
    <s v="USD"/>
    <n v="1372536787"/>
    <n v="1367352787"/>
    <b v="0"/>
    <n v="73"/>
    <b v="1"/>
    <s v="film &amp; video/documentary"/>
    <n v="100.4375"/>
    <n v="110"/>
    <x v="0"/>
    <s v="documentary"/>
    <x v="419"/>
    <d v="2013-06-29T20:13:07"/>
  </r>
  <r>
    <n v="14.5"/>
    <x v="2"/>
    <s v="US"/>
    <s v="USD"/>
    <n v="1394772031"/>
    <n v="1392183631"/>
    <b v="0"/>
    <n v="3"/>
    <b v="0"/>
    <s v="film &amp; video/animation"/>
    <n v="0.43939393939393934"/>
    <n v="4"/>
    <x v="0"/>
    <s v="animation"/>
    <x v="420"/>
    <d v="2014-03-14T04:40:31"/>
  </r>
  <r>
    <n v="301"/>
    <x v="2"/>
    <s v="US"/>
    <s v="USD"/>
    <n v="1440157656"/>
    <n v="1434973656"/>
    <b v="0"/>
    <n v="6"/>
    <b v="0"/>
    <s v="film &amp; video/animation"/>
    <n v="2.0066666666666668"/>
    <n v="50"/>
    <x v="0"/>
    <s v="animation"/>
    <x v="421"/>
    <d v="2015-08-21T11:47:36"/>
  </r>
  <r>
    <n v="430"/>
    <x v="2"/>
    <s v="US"/>
    <s v="USD"/>
    <n v="1410416097"/>
    <n v="1407824097"/>
    <b v="0"/>
    <n v="12"/>
    <b v="0"/>
    <s v="film &amp; video/animation"/>
    <n v="1.075"/>
    <n v="35"/>
    <x v="0"/>
    <s v="animation"/>
    <x v="422"/>
    <d v="2014-09-11T06:14:57"/>
  </r>
  <r>
    <n v="153"/>
    <x v="2"/>
    <s v="US"/>
    <s v="USD"/>
    <n v="1370470430"/>
    <n v="1367878430"/>
    <b v="0"/>
    <n v="13"/>
    <b v="0"/>
    <s v="film &amp; video/animation"/>
    <n v="0.76500000000000001"/>
    <n v="11"/>
    <x v="0"/>
    <s v="animation"/>
    <x v="423"/>
    <d v="2013-06-05T22:13:50"/>
  </r>
  <r>
    <n v="203.9"/>
    <x v="2"/>
    <s v="US"/>
    <s v="USD"/>
    <n v="1332748899"/>
    <n v="1327568499"/>
    <b v="0"/>
    <n v="5"/>
    <b v="0"/>
    <s v="film &amp; video/animation"/>
    <n v="6.7966666666666677"/>
    <n v="40"/>
    <x v="0"/>
    <s v="animation"/>
    <x v="424"/>
    <d v="2012-03-26T08:01:39"/>
  </r>
  <r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33"/>
    <x v="2"/>
    <s v="US"/>
    <s v="USD"/>
    <n v="1456851914"/>
    <n v="1454259914"/>
    <b v="0"/>
    <n v="8"/>
    <b v="0"/>
    <s v="film &amp; video/animation"/>
    <n v="1.3299999999999998"/>
    <n v="16"/>
    <x v="0"/>
    <s v="animation"/>
    <x v="426"/>
    <d v="2016-03-01T17:05:14"/>
  </r>
  <r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24"/>
    <x v="2"/>
    <s v="US"/>
    <s v="USD"/>
    <n v="1378866867"/>
    <n v="1377570867"/>
    <b v="0"/>
    <n v="5"/>
    <b v="0"/>
    <s v="film &amp; video/animation"/>
    <n v="2.4"/>
    <n v="4"/>
    <x v="0"/>
    <s v="animation"/>
    <x v="430"/>
    <d v="2013-09-11T02:34:27"/>
  </r>
  <r>
    <n v="415"/>
    <x v="2"/>
    <s v="GB"/>
    <s v="GBP"/>
    <n v="1467752083"/>
    <n v="1465160083"/>
    <b v="0"/>
    <n v="8"/>
    <b v="0"/>
    <s v="film &amp; video/animation"/>
    <n v="13.833333333333334"/>
    <n v="51"/>
    <x v="0"/>
    <s v="animation"/>
    <x v="431"/>
    <d v="2016-07-05T20:54:43"/>
  </r>
  <r>
    <n v="570"/>
    <x v="2"/>
    <s v="US"/>
    <s v="USD"/>
    <n v="1445448381"/>
    <n v="1440264381"/>
    <b v="0"/>
    <n v="8"/>
    <b v="0"/>
    <s v="film &amp; video/animation"/>
    <n v="9.5"/>
    <n v="71"/>
    <x v="0"/>
    <s v="animation"/>
    <x v="432"/>
    <d v="2015-10-21T17:26:21"/>
  </r>
  <r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125"/>
    <x v="2"/>
    <s v="US"/>
    <s v="USD"/>
    <n v="1385931702"/>
    <n v="1383076902"/>
    <b v="0"/>
    <n v="2"/>
    <b v="0"/>
    <s v="film &amp; video/animation"/>
    <n v="5"/>
    <n v="62"/>
    <x v="0"/>
    <s v="animation"/>
    <x v="434"/>
    <d v="2013-12-01T21:01:42"/>
  </r>
  <r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1876"/>
    <x v="2"/>
    <s v="US"/>
    <s v="USD"/>
    <n v="1447830958"/>
    <n v="1445235358"/>
    <b v="0"/>
    <n v="11"/>
    <b v="0"/>
    <s v="film &amp; video/animation"/>
    <n v="9.379999999999999"/>
    <n v="170"/>
    <x v="0"/>
    <s v="animation"/>
    <x v="438"/>
    <d v="2015-11-18T07:15:58"/>
  </r>
  <r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6691"/>
    <x v="2"/>
    <s v="US"/>
    <s v="USD"/>
    <n v="1424380783"/>
    <n v="1421788783"/>
    <b v="0"/>
    <n v="17"/>
    <b v="0"/>
    <s v="film &amp; video/animation"/>
    <n v="39.358823529411765"/>
    <n v="393"/>
    <x v="0"/>
    <s v="animation"/>
    <x v="442"/>
    <d v="2015-02-19T21:19:43"/>
  </r>
  <r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766"/>
    <x v="2"/>
    <s v="US"/>
    <s v="USD"/>
    <n v="1425434420"/>
    <n v="1422842420"/>
    <b v="0"/>
    <n v="16"/>
    <b v="0"/>
    <s v="film &amp; video/animation"/>
    <n v="7.2952380952380951"/>
    <n v="47"/>
    <x v="0"/>
    <s v="animation"/>
    <x v="446"/>
    <d v="2015-03-04T02:00:20"/>
  </r>
  <r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82.01"/>
    <x v="2"/>
    <s v="US"/>
    <s v="USD"/>
    <n v="1400091095"/>
    <n v="1398363095"/>
    <b v="0"/>
    <n v="4"/>
    <b v="0"/>
    <s v="film &amp; video/animation"/>
    <n v="3.2804000000000002"/>
    <n v="20"/>
    <x v="0"/>
    <s v="animation"/>
    <x v="448"/>
    <d v="2014-05-14T18:11:35"/>
  </r>
  <r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396"/>
    <x v="2"/>
    <s v="US"/>
    <s v="USD"/>
    <n v="1392417800"/>
    <n v="1389825800"/>
    <b v="0"/>
    <n v="7"/>
    <b v="0"/>
    <s v="film &amp; video/animation"/>
    <n v="0.79200000000000004"/>
    <n v="56"/>
    <x v="0"/>
    <s v="animation"/>
    <x v="450"/>
    <d v="2014-02-14T22:43:20"/>
  </r>
  <r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82"/>
    <x v="2"/>
    <s v="US"/>
    <s v="USD"/>
    <n v="1417007640"/>
    <n v="1414343571"/>
    <b v="0"/>
    <n v="5"/>
    <b v="0"/>
    <s v="film &amp; video/animation"/>
    <n v="0.82000000000000006"/>
    <n v="16"/>
    <x v="0"/>
    <s v="animation"/>
    <x v="454"/>
    <d v="2014-11-26T13:14:00"/>
  </r>
  <r>
    <n v="45"/>
    <x v="2"/>
    <s v="US"/>
    <s v="USD"/>
    <n v="1334622660"/>
    <n v="1330733022"/>
    <b v="0"/>
    <n v="2"/>
    <b v="0"/>
    <s v="film &amp; video/animation"/>
    <n v="6.9230769230769221E-2"/>
    <n v="22"/>
    <x v="0"/>
    <s v="animation"/>
    <x v="455"/>
    <d v="2012-04-17T00:31:00"/>
  </r>
  <r>
    <n v="61"/>
    <x v="2"/>
    <s v="US"/>
    <s v="USD"/>
    <n v="1382414340"/>
    <n v="1380559201"/>
    <b v="0"/>
    <n v="3"/>
    <b v="0"/>
    <s v="film &amp; video/animation"/>
    <n v="0.68631863186318631"/>
    <n v="20"/>
    <x v="0"/>
    <s v="animation"/>
    <x v="456"/>
    <d v="2013-10-22T03:59:00"/>
  </r>
  <r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821"/>
    <x v="2"/>
    <s v="GB"/>
    <s v="GBP"/>
    <n v="1368550060"/>
    <n v="1365958060"/>
    <b v="0"/>
    <n v="49"/>
    <b v="0"/>
    <s v="film &amp; video/animation"/>
    <n v="8.2100000000000009"/>
    <n v="16"/>
    <x v="0"/>
    <s v="animation"/>
    <x v="458"/>
    <d v="2013-05-14T16:47:40"/>
  </r>
  <r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25"/>
    <x v="2"/>
    <s v="US"/>
    <s v="USD"/>
    <n v="1401595200"/>
    <n v="1398862875"/>
    <b v="0"/>
    <n v="2"/>
    <b v="0"/>
    <s v="film &amp; video/animation"/>
    <n v="0.29411764705882354"/>
    <n v="12"/>
    <x v="0"/>
    <s v="animation"/>
    <x v="460"/>
    <d v="2014-06-01T04:00:00"/>
  </r>
  <r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1250"/>
    <x v="2"/>
    <s v="US"/>
    <s v="USD"/>
    <n v="1316883753"/>
    <n v="1311699753"/>
    <b v="0"/>
    <n v="11"/>
    <b v="0"/>
    <s v="film &amp; video/animation"/>
    <n v="2.2727272727272729"/>
    <n v="113"/>
    <x v="0"/>
    <s v="animation"/>
    <x v="463"/>
    <d v="2011-09-24T17:02:33"/>
  </r>
  <r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138"/>
    <x v="2"/>
    <s v="US"/>
    <s v="USD"/>
    <n v="1403837574"/>
    <n v="1402455174"/>
    <b v="0"/>
    <n v="8"/>
    <b v="0"/>
    <s v="film &amp; video/animation"/>
    <n v="26.953125"/>
    <n v="17"/>
    <x v="0"/>
    <s v="animation"/>
    <x v="465"/>
    <d v="2014-06-27T02:52:54"/>
  </r>
  <r>
    <n v="76"/>
    <x v="2"/>
    <s v="US"/>
    <s v="USD"/>
    <n v="1347057464"/>
    <n v="1344465464"/>
    <b v="0"/>
    <n v="5"/>
    <b v="0"/>
    <s v="film &amp; video/animation"/>
    <n v="0.76"/>
    <n v="15"/>
    <x v="0"/>
    <s v="animation"/>
    <x v="466"/>
    <d v="2012-09-07T22:37:44"/>
  </r>
  <r>
    <n v="4315"/>
    <x v="2"/>
    <s v="US"/>
    <s v="USD"/>
    <n v="1348849134"/>
    <n v="1344961134"/>
    <b v="0"/>
    <n v="39"/>
    <b v="0"/>
    <s v="film &amp; video/animation"/>
    <n v="21.574999999999999"/>
    <n v="110"/>
    <x v="0"/>
    <s v="animation"/>
    <x v="467"/>
    <d v="2012-09-28T16:18:54"/>
  </r>
  <r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1"/>
    <x v="2"/>
    <s v="US"/>
    <s v="USD"/>
    <n v="1389844800"/>
    <n v="1385524889"/>
    <b v="0"/>
    <n v="2"/>
    <b v="0"/>
    <s v="film &amp; video/animation"/>
    <n v="1.02"/>
    <n v="25"/>
    <x v="0"/>
    <s v="animation"/>
    <x v="470"/>
    <d v="2014-01-16T04:00:00"/>
  </r>
  <r>
    <n v="6541"/>
    <x v="2"/>
    <s v="US"/>
    <s v="USD"/>
    <n v="1397924379"/>
    <n v="1394039979"/>
    <b v="0"/>
    <n v="170"/>
    <b v="0"/>
    <s v="film &amp; video/animation"/>
    <n v="11.892727272727273"/>
    <n v="38"/>
    <x v="0"/>
    <s v="animation"/>
    <x v="471"/>
    <d v="2014-04-19T16:19:39"/>
  </r>
  <r>
    <n v="141"/>
    <x v="2"/>
    <s v="US"/>
    <s v="USD"/>
    <n v="1408831718"/>
    <n v="1406239718"/>
    <b v="0"/>
    <n v="5"/>
    <b v="0"/>
    <s v="film &amp; video/animation"/>
    <n v="17.625"/>
    <n v="28"/>
    <x v="0"/>
    <s v="animation"/>
    <x v="472"/>
    <d v="2014-08-23T22:08:38"/>
  </r>
  <r>
    <n v="861"/>
    <x v="2"/>
    <s v="US"/>
    <s v="USD"/>
    <n v="1410972319"/>
    <n v="1408380319"/>
    <b v="0"/>
    <n v="14"/>
    <b v="0"/>
    <s v="film &amp; video/animation"/>
    <n v="2.87"/>
    <n v="61"/>
    <x v="0"/>
    <s v="animation"/>
    <x v="473"/>
    <d v="2014-09-17T16:45:19"/>
  </r>
  <r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906.59"/>
    <x v="2"/>
    <s v="US"/>
    <s v="USD"/>
    <n v="1401767940"/>
    <n v="1398727441"/>
    <b v="0"/>
    <n v="124"/>
    <b v="0"/>
    <s v="film &amp; video/animation"/>
    <n v="2.230268181818182"/>
    <n v="39"/>
    <x v="0"/>
    <s v="animation"/>
    <x v="476"/>
    <d v="2014-06-03T03:59:00"/>
  </r>
  <r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884"/>
    <x v="2"/>
    <s v="US"/>
    <s v="USD"/>
    <n v="1416566835"/>
    <n v="1411379235"/>
    <b v="0"/>
    <n v="55"/>
    <b v="0"/>
    <s v="film &amp; video/animation"/>
    <n v="32.56"/>
    <n v="88"/>
    <x v="0"/>
    <s v="animation"/>
    <x v="479"/>
    <d v="2014-11-21T10:47:15"/>
  </r>
  <r>
    <n v="7764"/>
    <x v="2"/>
    <s v="US"/>
    <s v="USD"/>
    <n v="1376049615"/>
    <n v="1373457615"/>
    <b v="0"/>
    <n v="140"/>
    <b v="0"/>
    <s v="film &amp; video/animation"/>
    <n v="19.41"/>
    <n v="55"/>
    <x v="0"/>
    <s v="animation"/>
    <x v="480"/>
    <d v="2013-08-09T12:00:15"/>
  </r>
  <r>
    <n v="1830"/>
    <x v="2"/>
    <s v="US"/>
    <s v="USD"/>
    <n v="1349885289"/>
    <n v="1347293289"/>
    <b v="0"/>
    <n v="21"/>
    <b v="0"/>
    <s v="film &amp; video/animation"/>
    <n v="6.1"/>
    <n v="87"/>
    <x v="0"/>
    <s v="animation"/>
    <x v="481"/>
    <d v="2012-10-10T16:08:09"/>
  </r>
  <r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7530"/>
    <x v="2"/>
    <s v="GB"/>
    <s v="GBP"/>
    <n v="1359434672"/>
    <n v="1354250672"/>
    <b v="0"/>
    <n v="147"/>
    <b v="0"/>
    <s v="film &amp; video/animation"/>
    <n v="50.2"/>
    <n v="51"/>
    <x v="0"/>
    <s v="animation"/>
    <x v="483"/>
    <d v="2013-01-29T04:44:32"/>
  </r>
  <r>
    <n v="149"/>
    <x v="2"/>
    <s v="GB"/>
    <s v="GBP"/>
    <n v="1446766372"/>
    <n v="1443220372"/>
    <b v="0"/>
    <n v="11"/>
    <b v="0"/>
    <s v="film &amp; video/animation"/>
    <n v="0.18625"/>
    <n v="13"/>
    <x v="0"/>
    <s v="animation"/>
    <x v="484"/>
    <d v="2015-11-05T23:32:52"/>
  </r>
  <r>
    <n v="8315.01"/>
    <x v="2"/>
    <s v="GB"/>
    <s v="GBP"/>
    <n v="1368792499"/>
    <n v="1366200499"/>
    <b v="0"/>
    <n v="125"/>
    <b v="0"/>
    <s v="film &amp; video/animation"/>
    <n v="21.906971229845084"/>
    <n v="66"/>
    <x v="0"/>
    <s v="animation"/>
    <x v="485"/>
    <d v="2013-05-17T12:08:19"/>
  </r>
  <r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215"/>
    <x v="2"/>
    <s v="US"/>
    <s v="USD"/>
    <n v="1325763180"/>
    <n v="1323084816"/>
    <b v="0"/>
    <n v="3"/>
    <b v="0"/>
    <s v="film &amp; video/animation"/>
    <n v="0.28667813379201834"/>
    <n v="71"/>
    <x v="0"/>
    <s v="animation"/>
    <x v="489"/>
    <d v="2012-01-05T11:33:00"/>
  </r>
  <r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31"/>
    <x v="2"/>
    <s v="US"/>
    <s v="USD"/>
    <n v="1404356400"/>
    <n v="1402343765"/>
    <b v="0"/>
    <n v="3"/>
    <b v="0"/>
    <s v="film &amp; video/animation"/>
    <n v="0.155"/>
    <n v="10"/>
    <x v="0"/>
    <s v="animation"/>
    <x v="494"/>
    <d v="2014-07-03T03:00:00"/>
  </r>
  <r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2994"/>
    <x v="2"/>
    <s v="US"/>
    <s v="USD"/>
    <n v="1324664249"/>
    <n v="1321035449"/>
    <b v="0"/>
    <n v="22"/>
    <b v="0"/>
    <s v="film &amp; video/animation"/>
    <n v="4.5985132395404564"/>
    <n v="136"/>
    <x v="0"/>
    <s v="animation"/>
    <x v="498"/>
    <d v="2011-12-23T18:17:29"/>
  </r>
  <r>
    <n v="1910"/>
    <x v="2"/>
    <s v="US"/>
    <s v="USD"/>
    <n v="1255381140"/>
    <n v="1250630968"/>
    <b v="0"/>
    <n v="26"/>
    <b v="0"/>
    <s v="film &amp; video/animation"/>
    <n v="9.5500000000000007"/>
    <n v="73"/>
    <x v="0"/>
    <s v="animation"/>
    <x v="499"/>
    <d v="2009-10-12T20:59:00"/>
  </r>
  <r>
    <n v="215"/>
    <x v="2"/>
    <s v="US"/>
    <s v="USD"/>
    <n v="1273356960"/>
    <n v="1268255751"/>
    <b v="0"/>
    <n v="4"/>
    <b v="0"/>
    <s v="film &amp; video/animation"/>
    <n v="3.3076923076923079"/>
    <n v="53"/>
    <x v="0"/>
    <s v="animation"/>
    <x v="500"/>
    <d v="2010-05-08T22:16:00"/>
  </r>
  <r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30"/>
    <x v="2"/>
    <s v="US"/>
    <s v="USD"/>
    <n v="1332073025"/>
    <n v="1329484625"/>
    <b v="0"/>
    <n v="4"/>
    <b v="0"/>
    <s v="film &amp; video/animation"/>
    <n v="1.1499999999999999"/>
    <n v="57"/>
    <x v="0"/>
    <s v="animation"/>
    <x v="502"/>
    <d v="2012-03-18T12:17:05"/>
  </r>
  <r>
    <n v="114"/>
    <x v="2"/>
    <s v="GB"/>
    <s v="GBP"/>
    <n v="1421498303"/>
    <n v="1418906303"/>
    <b v="0"/>
    <n v="9"/>
    <b v="0"/>
    <s v="film &amp; video/animation"/>
    <n v="1.7538461538461538"/>
    <n v="12"/>
    <x v="0"/>
    <s v="animation"/>
    <x v="503"/>
    <d v="2015-01-17T12:38:23"/>
  </r>
  <r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2"/>
    <x v="2"/>
    <s v="US"/>
    <s v="USD"/>
    <n v="1451010086"/>
    <n v="1447122086"/>
    <b v="0"/>
    <n v="14"/>
    <b v="0"/>
    <s v="film &amp; video/animation"/>
    <n v="0.43333333333333329"/>
    <n v="3"/>
    <x v="0"/>
    <s v="animation"/>
    <x v="505"/>
    <d v="2015-12-25T02:21:26"/>
  </r>
  <r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400"/>
    <x v="2"/>
    <s v="US"/>
    <s v="USD"/>
    <n v="1337955240"/>
    <n v="1332808501"/>
    <b v="0"/>
    <n v="3"/>
    <b v="0"/>
    <s v="film &amp; video/animation"/>
    <n v="0.8"/>
    <n v="133"/>
    <x v="0"/>
    <s v="animation"/>
    <x v="508"/>
    <d v="2012-05-25T14:14:00"/>
  </r>
  <r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11"/>
    <x v="2"/>
    <s v="US"/>
    <s v="USD"/>
    <n v="1479667727"/>
    <n v="1475776127"/>
    <b v="0"/>
    <n v="2"/>
    <b v="0"/>
    <s v="film &amp; video/animation"/>
    <n v="0.13749999999999998"/>
    <n v="5"/>
    <x v="0"/>
    <s v="animation"/>
    <x v="512"/>
    <d v="2016-11-20T18:48:47"/>
  </r>
  <r>
    <n v="6962"/>
    <x v="2"/>
    <s v="US"/>
    <s v="USD"/>
    <n v="1471244400"/>
    <n v="1467387705"/>
    <b v="0"/>
    <n v="68"/>
    <b v="0"/>
    <s v="film &amp; video/animation"/>
    <n v="13.923999999999999"/>
    <n v="102"/>
    <x v="0"/>
    <s v="animation"/>
    <x v="513"/>
    <d v="2016-08-15T07:00:00"/>
  </r>
  <r>
    <n v="50"/>
    <x v="2"/>
    <s v="CA"/>
    <s v="CAD"/>
    <n v="1407595447"/>
    <n v="1405003447"/>
    <b v="0"/>
    <n v="3"/>
    <b v="0"/>
    <s v="film &amp; video/animation"/>
    <n v="3.3333333333333335"/>
    <n v="16"/>
    <x v="0"/>
    <s v="animation"/>
    <x v="514"/>
    <d v="2014-08-09T14:44:07"/>
  </r>
  <r>
    <n v="24651"/>
    <x v="2"/>
    <s v="US"/>
    <s v="USD"/>
    <n v="1451389601"/>
    <n v="1447933601"/>
    <b v="0"/>
    <n v="34"/>
    <b v="0"/>
    <s v="film &amp; video/animation"/>
    <n v="25.41340206185567"/>
    <n v="725"/>
    <x v="0"/>
    <s v="animation"/>
    <x v="515"/>
    <d v="2015-12-29T11:46:41"/>
  </r>
  <r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205"/>
    <x v="2"/>
    <s v="US"/>
    <s v="USD"/>
    <n v="1486046761"/>
    <n v="1483454761"/>
    <b v="0"/>
    <n v="3"/>
    <b v="0"/>
    <s v="film &amp; video/animation"/>
    <n v="1.3666666666666667"/>
    <n v="68"/>
    <x v="0"/>
    <s v="animation"/>
    <x v="517"/>
    <d v="2017-02-02T14:46:01"/>
  </r>
  <r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2746"/>
    <x v="2"/>
    <s v="US"/>
    <s v="USD"/>
    <n v="1354699421"/>
    <n v="1352107421"/>
    <b v="0"/>
    <n v="70"/>
    <b v="0"/>
    <s v="film &amp; video/animation"/>
    <n v="22.881426547787683"/>
    <n v="39"/>
    <x v="0"/>
    <s v="animation"/>
    <x v="519"/>
    <d v="2012-12-05T09:23:41"/>
  </r>
  <r>
    <n v="5105"/>
    <x v="0"/>
    <s v="GB"/>
    <s v="GBP"/>
    <n v="1449766261"/>
    <n v="1447174261"/>
    <b v="0"/>
    <n v="34"/>
    <b v="1"/>
    <s v="theater/plays"/>
    <n v="102.1"/>
    <n v="150"/>
    <x v="1"/>
    <s v="plays"/>
    <x v="520"/>
    <d v="2015-12-10T16:51:01"/>
  </r>
  <r>
    <n v="5232"/>
    <x v="0"/>
    <s v="US"/>
    <s v="USD"/>
    <n v="1477976340"/>
    <n v="1475460819"/>
    <b v="0"/>
    <n v="56"/>
    <b v="1"/>
    <s v="theater/plays"/>
    <n v="104.64"/>
    <n v="93"/>
    <x v="1"/>
    <s v="plays"/>
    <x v="521"/>
    <d v="2016-11-01T04:59:00"/>
  </r>
  <r>
    <n v="3440"/>
    <x v="0"/>
    <s v="US"/>
    <s v="USD"/>
    <n v="1458518325"/>
    <n v="1456793925"/>
    <b v="0"/>
    <n v="31"/>
    <b v="1"/>
    <s v="theater/plays"/>
    <n v="114.66666666666667"/>
    <n v="110"/>
    <x v="1"/>
    <s v="plays"/>
    <x v="522"/>
    <d v="2016-03-20T23:58:45"/>
  </r>
  <r>
    <n v="6030"/>
    <x v="0"/>
    <s v="US"/>
    <s v="USD"/>
    <n v="1442805076"/>
    <n v="1440213076"/>
    <b v="0"/>
    <n v="84"/>
    <b v="1"/>
    <s v="theater/plays"/>
    <n v="120.6"/>
    <n v="71"/>
    <x v="1"/>
    <s v="plays"/>
    <x v="523"/>
    <d v="2015-09-21T03:11:16"/>
  </r>
  <r>
    <n v="3803.55"/>
    <x v="0"/>
    <s v="GB"/>
    <s v="GBP"/>
    <n v="1464801169"/>
    <n v="1462209169"/>
    <b v="0"/>
    <n v="130"/>
    <b v="1"/>
    <s v="theater/plays"/>
    <n v="108.67285714285715"/>
    <n v="29"/>
    <x v="1"/>
    <s v="plays"/>
    <x v="524"/>
    <d v="2016-06-01T17:12:49"/>
  </r>
  <r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710"/>
    <x v="0"/>
    <s v="GB"/>
    <s v="GBP"/>
    <n v="1438966800"/>
    <n v="1436278344"/>
    <b v="0"/>
    <n v="23"/>
    <b v="1"/>
    <s v="theater/plays"/>
    <n v="113.99999999999999"/>
    <n v="74"/>
    <x v="1"/>
    <s v="plays"/>
    <x v="526"/>
    <d v="2015-08-07T17:00:00"/>
  </r>
  <r>
    <n v="10085"/>
    <x v="0"/>
    <s v="US"/>
    <s v="USD"/>
    <n v="1487347500"/>
    <n v="1484715366"/>
    <b v="0"/>
    <n v="158"/>
    <b v="1"/>
    <s v="theater/plays"/>
    <n v="100.85"/>
    <n v="63"/>
    <x v="1"/>
    <s v="plays"/>
    <x v="527"/>
    <d v="2017-02-17T16:05:00"/>
  </r>
  <r>
    <n v="1330"/>
    <x v="0"/>
    <s v="US"/>
    <s v="USD"/>
    <n v="1434921600"/>
    <n v="1433109907"/>
    <b v="0"/>
    <n v="30"/>
    <b v="1"/>
    <s v="theater/plays"/>
    <n v="115.65217391304347"/>
    <n v="44"/>
    <x v="1"/>
    <s v="plays"/>
    <x v="528"/>
    <d v="2015-06-21T21:20:00"/>
  </r>
  <r>
    <n v="1565"/>
    <x v="0"/>
    <s v="CA"/>
    <s v="CAD"/>
    <n v="1484110800"/>
    <n v="1482281094"/>
    <b v="0"/>
    <n v="18"/>
    <b v="1"/>
    <s v="theater/plays"/>
    <n v="130.41666666666666"/>
    <n v="86"/>
    <x v="1"/>
    <s v="plays"/>
    <x v="529"/>
    <d v="2017-01-11T05:00:00"/>
  </r>
  <r>
    <n v="3670"/>
    <x v="0"/>
    <s v="US"/>
    <s v="USD"/>
    <n v="1435111200"/>
    <n v="1433254268"/>
    <b v="0"/>
    <n v="29"/>
    <b v="1"/>
    <s v="theater/plays"/>
    <n v="107.78267254038178"/>
    <n v="126"/>
    <x v="1"/>
    <s v="plays"/>
    <x v="530"/>
    <d v="2015-06-24T02:00:00"/>
  </r>
  <r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12325"/>
    <x v="0"/>
    <s v="US"/>
    <s v="USD"/>
    <n v="1463098208"/>
    <n v="1460506208"/>
    <b v="0"/>
    <n v="173"/>
    <b v="1"/>
    <s v="theater/plays"/>
    <n v="123.25"/>
    <n v="71"/>
    <x v="1"/>
    <s v="plays"/>
    <x v="532"/>
    <d v="2016-05-13T00:10:08"/>
  </r>
  <r>
    <n v="2004"/>
    <x v="0"/>
    <s v="GB"/>
    <s v="GBP"/>
    <n v="1463394365"/>
    <n v="1461320765"/>
    <b v="0"/>
    <n v="17"/>
    <b v="1"/>
    <s v="theater/plays"/>
    <n v="100.2"/>
    <n v="117"/>
    <x v="1"/>
    <s v="plays"/>
    <x v="533"/>
    <d v="2016-05-16T10:26:05"/>
  </r>
  <r>
    <n v="15700"/>
    <x v="0"/>
    <s v="NO"/>
    <s v="NOK"/>
    <n v="1446418800"/>
    <n v="1443036470"/>
    <b v="0"/>
    <n v="48"/>
    <b v="1"/>
    <s v="theater/plays"/>
    <n v="104.66666666666666"/>
    <n v="327"/>
    <x v="1"/>
    <s v="plays"/>
    <x v="534"/>
    <d v="2015-11-01T23:00:00"/>
  </r>
  <r>
    <n v="2050"/>
    <x v="0"/>
    <s v="GB"/>
    <s v="GBP"/>
    <n v="1483707905"/>
    <n v="1481115905"/>
    <b v="0"/>
    <n v="59"/>
    <b v="1"/>
    <s v="theater/plays"/>
    <n v="102.49999999999999"/>
    <n v="34"/>
    <x v="1"/>
    <s v="plays"/>
    <x v="535"/>
    <d v="2017-01-06T13:05:05"/>
  </r>
  <r>
    <n v="3902.5"/>
    <x v="0"/>
    <s v="GB"/>
    <s v="GBP"/>
    <n v="1438624800"/>
    <n v="1435133807"/>
    <b v="0"/>
    <n v="39"/>
    <b v="1"/>
    <s v="theater/plays"/>
    <n v="118.25757575757576"/>
    <n v="100"/>
    <x v="1"/>
    <s v="plays"/>
    <x v="536"/>
    <d v="2015-08-03T18:00:00"/>
  </r>
  <r>
    <n v="2410"/>
    <x v="0"/>
    <s v="US"/>
    <s v="USD"/>
    <n v="1446665191"/>
    <n v="1444069591"/>
    <b v="0"/>
    <n v="59"/>
    <b v="1"/>
    <s v="theater/plays"/>
    <n v="120.5"/>
    <n v="40"/>
    <x v="1"/>
    <s v="plays"/>
    <x v="537"/>
    <d v="2015-11-04T19:26:31"/>
  </r>
  <r>
    <n v="15121"/>
    <x v="0"/>
    <s v="US"/>
    <s v="USD"/>
    <n v="1463166263"/>
    <n v="1460574263"/>
    <b v="0"/>
    <n v="60"/>
    <b v="1"/>
    <s v="theater/plays"/>
    <n v="302.42"/>
    <n v="252"/>
    <x v="1"/>
    <s v="plays"/>
    <x v="538"/>
    <d v="2016-05-13T19:04:23"/>
  </r>
  <r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5T01:11:47"/>
  </r>
  <r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13692"/>
    <x v="2"/>
    <s v="FR"/>
    <s v="EUR"/>
    <n v="1447600389"/>
    <n v="1444140789"/>
    <b v="0"/>
    <n v="34"/>
    <b v="0"/>
    <s v="technology/web"/>
    <n v="27.383999999999997"/>
    <n v="402"/>
    <x v="2"/>
    <s v="web"/>
    <x v="545"/>
    <d v="2015-11-15T15:13:09"/>
  </r>
  <r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68"/>
    <x v="2"/>
    <s v="GB"/>
    <s v="GBP"/>
    <n v="1436368622"/>
    <n v="1433776622"/>
    <b v="0"/>
    <n v="8"/>
    <b v="0"/>
    <s v="technology/web"/>
    <n v="2.7199999999999998"/>
    <n v="8"/>
    <x v="2"/>
    <s v="web"/>
    <x v="549"/>
    <d v="2015-07-08T15:17:02"/>
  </r>
  <r>
    <n v="35"/>
    <x v="2"/>
    <s v="CA"/>
    <s v="CAD"/>
    <n v="1485838800"/>
    <n v="1484756245"/>
    <b v="0"/>
    <n v="4"/>
    <b v="0"/>
    <s v="technology/web"/>
    <n v="0.70000000000000007"/>
    <n v="8"/>
    <x v="2"/>
    <s v="web"/>
    <x v="550"/>
    <d v="2017-01-31T05:00:00"/>
  </r>
  <r>
    <n v="3781"/>
    <x v="2"/>
    <s v="US"/>
    <s v="USD"/>
    <n v="1438451580"/>
    <n v="1434609424"/>
    <b v="0"/>
    <n v="28"/>
    <b v="0"/>
    <s v="technology/web"/>
    <n v="5.0413333333333332"/>
    <n v="135"/>
    <x v="2"/>
    <s v="web"/>
    <x v="551"/>
    <d v="2015-08-01T17:53:00"/>
  </r>
  <r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123"/>
    <x v="2"/>
    <s v="US"/>
    <s v="USD"/>
    <n v="1415988991"/>
    <n v="1413393391"/>
    <b v="0"/>
    <n v="6"/>
    <b v="0"/>
    <s v="technology/web"/>
    <n v="0.49199999999999999"/>
    <n v="20"/>
    <x v="2"/>
    <s v="web"/>
    <x v="553"/>
    <d v="2014-11-14T18:16:31"/>
  </r>
  <r>
    <n v="1416"/>
    <x v="2"/>
    <s v="US"/>
    <s v="USD"/>
    <n v="1413735972"/>
    <n v="1411143972"/>
    <b v="0"/>
    <n v="22"/>
    <b v="0"/>
    <s v="technology/web"/>
    <n v="36.589147286821706"/>
    <n v="64"/>
    <x v="2"/>
    <s v="web"/>
    <x v="554"/>
    <d v="2014-10-19T16:26:12"/>
  </r>
  <r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366"/>
    <x v="2"/>
    <s v="DE"/>
    <s v="EUR"/>
    <n v="1480721803"/>
    <n v="1478126203"/>
    <b v="0"/>
    <n v="20"/>
    <b v="0"/>
    <s v="technology/web"/>
    <n v="0.91066666666666674"/>
    <n v="68"/>
    <x v="2"/>
    <s v="web"/>
    <x v="557"/>
    <d v="2016-12-02T23:36:43"/>
  </r>
  <r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5"/>
    <x v="2"/>
    <s v="US"/>
    <s v="USD"/>
    <n v="1445874513"/>
    <n v="1442850513"/>
    <b v="0"/>
    <n v="2"/>
    <b v="0"/>
    <s v="technology/web"/>
    <n v="0.36666666666666664"/>
    <n v="27"/>
    <x v="2"/>
    <s v="web"/>
    <x v="561"/>
    <d v="2015-10-26T15:48:33"/>
  </r>
  <r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346"/>
    <x v="2"/>
    <s v="US"/>
    <s v="USD"/>
    <n v="1421543520"/>
    <n v="1416445931"/>
    <b v="0"/>
    <n v="9"/>
    <b v="0"/>
    <s v="technology/web"/>
    <n v="0.38925389253892539"/>
    <n v="38"/>
    <x v="2"/>
    <s v="web"/>
    <x v="573"/>
    <d v="2015-01-18T01:12:00"/>
  </r>
  <r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259"/>
    <x v="2"/>
    <s v="DE"/>
    <s v="EUR"/>
    <n v="1434213443"/>
    <n v="1431621443"/>
    <b v="0"/>
    <n v="4"/>
    <b v="0"/>
    <s v="technology/web"/>
    <n v="0.43166666666666664"/>
    <n v="64"/>
    <x v="2"/>
    <s v="web"/>
    <x v="575"/>
    <d v="2015-06-13T16:37:23"/>
  </r>
  <r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2725"/>
    <x v="2"/>
    <s v="CA"/>
    <s v="CAD"/>
    <n v="1429207833"/>
    <n v="1426615833"/>
    <b v="0"/>
    <n v="7"/>
    <b v="0"/>
    <s v="technology/web"/>
    <n v="9.0833333333333339"/>
    <n v="389"/>
    <x v="2"/>
    <s v="web"/>
    <x v="587"/>
    <d v="2015-04-16T18:10:33"/>
  </r>
  <r>
    <n v="301"/>
    <x v="2"/>
    <s v="IT"/>
    <s v="EUR"/>
    <n v="1479410886"/>
    <n v="1474223286"/>
    <b v="0"/>
    <n v="2"/>
    <b v="0"/>
    <s v="technology/web"/>
    <n v="3.3444444444444441"/>
    <n v="150"/>
    <x v="2"/>
    <s v="web"/>
    <x v="588"/>
    <d v="2016-11-17T19:28:06"/>
  </r>
  <r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223"/>
    <x v="2"/>
    <s v="GB"/>
    <s v="GBP"/>
    <n v="1454936460"/>
    <n v="1452259131"/>
    <b v="0"/>
    <n v="9"/>
    <b v="0"/>
    <s v="technology/web"/>
    <n v="4.46"/>
    <n v="24"/>
    <x v="2"/>
    <s v="web"/>
    <x v="590"/>
    <d v="2016-02-08T13:01:00"/>
  </r>
  <r>
    <n v="61"/>
    <x v="2"/>
    <s v="US"/>
    <s v="USD"/>
    <n v="1437570130"/>
    <n v="1434978130"/>
    <b v="0"/>
    <n v="2"/>
    <b v="0"/>
    <s v="technology/web"/>
    <n v="6.0999999999999999E-2"/>
    <n v="30"/>
    <x v="2"/>
    <s v="web"/>
    <x v="591"/>
    <d v="2015-07-22T13:02:10"/>
  </r>
  <r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426"/>
    <x v="2"/>
    <s v="US"/>
    <s v="USD"/>
    <n v="1430703638"/>
    <n v="1426815638"/>
    <b v="0"/>
    <n v="8"/>
    <b v="0"/>
    <s v="technology/web"/>
    <n v="0.42599999999999999"/>
    <n v="53"/>
    <x v="2"/>
    <s v="web"/>
    <x v="595"/>
    <d v="2015-05-04T01:40:38"/>
  </r>
  <r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31"/>
    <x v="2"/>
    <s v="US"/>
    <s v="USD"/>
    <n v="1425827760"/>
    <n v="1423769402"/>
    <b v="0"/>
    <n v="2"/>
    <b v="0"/>
    <s v="technology/web"/>
    <n v="6.2E-2"/>
    <n v="15"/>
    <x v="2"/>
    <s v="web"/>
    <x v="599"/>
    <d v="2015-03-08T15:16:00"/>
  </r>
  <r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40"/>
    <x v="1"/>
    <s v="CA"/>
    <s v="CAD"/>
    <n v="1419626139"/>
    <n v="1417034139"/>
    <b v="0"/>
    <n v="6"/>
    <b v="0"/>
    <s v="technology/web"/>
    <n v="1.4000000000000001"/>
    <n v="23"/>
    <x v="2"/>
    <s v="web"/>
    <x v="601"/>
    <d v="2014-12-26T20:35:39"/>
  </r>
  <r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590.02"/>
    <x v="1"/>
    <s v="US"/>
    <s v="USD"/>
    <n v="1408029623"/>
    <n v="1405437623"/>
    <b v="0"/>
    <n v="13"/>
    <b v="0"/>
    <s v="technology/web"/>
    <n v="3.9334666666666664"/>
    <n v="45"/>
    <x v="2"/>
    <s v="web"/>
    <x v="603"/>
    <d v="2014-08-14T15:20:23"/>
  </r>
  <r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131"/>
    <x v="1"/>
    <s v="US"/>
    <s v="USD"/>
    <n v="1440318908"/>
    <n v="1436430908"/>
    <b v="0"/>
    <n v="8"/>
    <b v="0"/>
    <s v="technology/web"/>
    <n v="2.62"/>
    <n v="16"/>
    <x v="2"/>
    <s v="web"/>
    <x v="605"/>
    <d v="2015-08-23T08:35:08"/>
  </r>
  <r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461"/>
    <x v="1"/>
    <s v="US"/>
    <s v="USD"/>
    <n v="1434405980"/>
    <n v="1431813980"/>
    <b v="0"/>
    <n v="5"/>
    <b v="0"/>
    <s v="technology/web"/>
    <n v="0.97400000000000009"/>
    <n v="292"/>
    <x v="2"/>
    <s v="web"/>
    <x v="608"/>
    <d v="2015-06-15T22:06:20"/>
  </r>
  <r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12818"/>
    <x v="1"/>
    <s v="US"/>
    <s v="USD"/>
    <n v="1443675540"/>
    <n v="1441022120"/>
    <b v="0"/>
    <n v="121"/>
    <b v="0"/>
    <s v="technology/web"/>
    <n v="21.363333333333333"/>
    <n v="105"/>
    <x v="2"/>
    <s v="web"/>
    <x v="613"/>
    <d v="2015-10-01T04:59:00"/>
  </r>
  <r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341"/>
    <x v="1"/>
    <s v="US"/>
    <s v="USD"/>
    <n v="1467398138"/>
    <n v="1465670138"/>
    <b v="0"/>
    <n v="9"/>
    <b v="0"/>
    <s v="technology/web"/>
    <n v="5.6833333333333336"/>
    <n v="37"/>
    <x v="2"/>
    <s v="web"/>
    <x v="622"/>
    <d v="2016-07-01T18:35:38"/>
  </r>
  <r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4345"/>
    <x v="1"/>
    <s v="US"/>
    <s v="USD"/>
    <n v="1439644920"/>
    <n v="1436793939"/>
    <b v="0"/>
    <n v="39"/>
    <b v="0"/>
    <s v="technology/web"/>
    <n v="17.380000000000003"/>
    <n v="111"/>
    <x v="2"/>
    <s v="web"/>
    <x v="626"/>
    <d v="2015-08-15T13:22:00"/>
  </r>
  <r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350"/>
    <x v="1"/>
    <s v="AU"/>
    <s v="AUD"/>
    <n v="1463239108"/>
    <n v="1460647108"/>
    <b v="0"/>
    <n v="3"/>
    <b v="0"/>
    <s v="technology/web"/>
    <n v="0.17500000000000002"/>
    <n v="116"/>
    <x v="2"/>
    <s v="web"/>
    <x v="629"/>
    <d v="2016-05-14T15:18:28"/>
  </r>
  <r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90"/>
    <x v="1"/>
    <s v="CA"/>
    <s v="CAD"/>
    <n v="1464460329"/>
    <n v="1461954729"/>
    <b v="0"/>
    <n v="9"/>
    <b v="0"/>
    <s v="technology/web"/>
    <n v="1.38"/>
    <n v="76"/>
    <x v="2"/>
    <s v="web"/>
    <x v="631"/>
    <d v="2016-05-28T18:32:09"/>
  </r>
  <r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245"/>
    <x v="1"/>
    <s v="US"/>
    <s v="USD"/>
    <n v="1466204400"/>
    <n v="1463469062"/>
    <b v="0"/>
    <n v="25"/>
    <b v="0"/>
    <s v="technology/web"/>
    <n v="12.45"/>
    <n v="49"/>
    <x v="2"/>
    <s v="web"/>
    <x v="633"/>
    <d v="2016-06-17T23:00:00"/>
  </r>
  <r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101"/>
    <x v="0"/>
    <s v="FR"/>
    <s v="EUR"/>
    <n v="1480028400"/>
    <n v="1478685915"/>
    <b v="0"/>
    <n v="2"/>
    <b v="1"/>
    <s v="technology/wearables"/>
    <n v="144.28571428571428"/>
    <n v="50"/>
    <x v="2"/>
    <s v="wearables"/>
    <x v="640"/>
    <d v="2016-11-24T23:00:00"/>
  </r>
  <r>
    <n v="47665"/>
    <x v="0"/>
    <s v="US"/>
    <s v="USD"/>
    <n v="1439473248"/>
    <n v="1436881248"/>
    <b v="0"/>
    <n v="315"/>
    <b v="1"/>
    <s v="technology/wearables"/>
    <n v="119.16249999999999"/>
    <n v="151"/>
    <x v="2"/>
    <s v="wearables"/>
    <x v="641"/>
    <d v="2015-08-13T13:40:48"/>
  </r>
  <r>
    <n v="292097"/>
    <x v="0"/>
    <s v="DE"/>
    <s v="EUR"/>
    <n v="1439998674"/>
    <n v="1436888274"/>
    <b v="0"/>
    <n v="2174"/>
    <b v="1"/>
    <s v="technology/wearables"/>
    <n v="1460.4850000000001"/>
    <n v="134"/>
    <x v="2"/>
    <s v="wearables"/>
    <x v="642"/>
    <d v="2015-08-19T15:37:54"/>
  </r>
  <r>
    <n v="26452"/>
    <x v="0"/>
    <s v="US"/>
    <s v="USD"/>
    <n v="1433085875"/>
    <n v="1428333875"/>
    <b v="0"/>
    <n v="152"/>
    <b v="1"/>
    <s v="technology/wearables"/>
    <n v="105.80799999999999"/>
    <n v="174"/>
    <x v="2"/>
    <s v="wearables"/>
    <x v="643"/>
    <d v="2015-05-31T15:24:35"/>
  </r>
  <r>
    <n v="75029.48"/>
    <x v="0"/>
    <s v="US"/>
    <s v="USD"/>
    <n v="1414544400"/>
    <n v="1410883139"/>
    <b v="0"/>
    <n v="1021"/>
    <b v="1"/>
    <s v="technology/wearables"/>
    <n v="300.11791999999997"/>
    <n v="73"/>
    <x v="2"/>
    <s v="wearables"/>
    <x v="644"/>
    <d v="2014-10-29T01:00:00"/>
  </r>
  <r>
    <n v="5574"/>
    <x v="0"/>
    <s v="US"/>
    <s v="USD"/>
    <n v="1470962274"/>
    <n v="1468370274"/>
    <b v="0"/>
    <n v="237"/>
    <b v="1"/>
    <s v="technology/wearables"/>
    <n v="278.7"/>
    <n v="23"/>
    <x v="2"/>
    <s v="wearables"/>
    <x v="645"/>
    <d v="2016-08-12T00:37:54"/>
  </r>
  <r>
    <n v="1055.01"/>
    <x v="0"/>
    <s v="US"/>
    <s v="USD"/>
    <n v="1407788867"/>
    <n v="1405196867"/>
    <b v="0"/>
    <n v="27"/>
    <b v="1"/>
    <s v="technology/wearables"/>
    <n v="131.87625"/>
    <n v="39"/>
    <x v="2"/>
    <s v="wearables"/>
    <x v="646"/>
    <d v="2014-08-11T20:27:47"/>
  </r>
  <r>
    <n v="2141"/>
    <x v="0"/>
    <s v="CA"/>
    <s v="CAD"/>
    <n v="1458235549"/>
    <n v="1455647149"/>
    <b v="0"/>
    <n v="17"/>
    <b v="1"/>
    <s v="technology/wearables"/>
    <n v="107.05"/>
    <n v="125"/>
    <x v="2"/>
    <s v="wearables"/>
    <x v="647"/>
    <d v="2016-03-17T17:25:49"/>
  </r>
  <r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3499"/>
    <x v="0"/>
    <s v="US"/>
    <s v="USD"/>
    <n v="1410904413"/>
    <n v="1409090013"/>
    <b v="0"/>
    <n v="82"/>
    <b v="1"/>
    <s v="technology/wearables"/>
    <n v="139.96"/>
    <n v="42"/>
    <x v="2"/>
    <s v="wearables"/>
    <x v="649"/>
    <d v="2014-09-16T21:53:33"/>
  </r>
  <r>
    <n v="1686"/>
    <x v="0"/>
    <s v="US"/>
    <s v="USD"/>
    <n v="1418953984"/>
    <n v="1413766384"/>
    <b v="0"/>
    <n v="48"/>
    <b v="1"/>
    <s v="technology/wearables"/>
    <n v="112.4"/>
    <n v="35"/>
    <x v="2"/>
    <s v="wearables"/>
    <x v="650"/>
    <d v="2014-12-19T01:53:04"/>
  </r>
  <r>
    <n v="25132"/>
    <x v="0"/>
    <s v="US"/>
    <s v="USD"/>
    <n v="1418430311"/>
    <n v="1415838311"/>
    <b v="0"/>
    <n v="105"/>
    <b v="1"/>
    <s v="technology/wearables"/>
    <n v="100.52799999999999"/>
    <n v="239"/>
    <x v="2"/>
    <s v="wearables"/>
    <x v="651"/>
    <d v="2014-12-13T00:25:11"/>
  </r>
  <r>
    <n v="3014"/>
    <x v="0"/>
    <s v="US"/>
    <s v="USD"/>
    <n v="1480613650"/>
    <n v="1478018050"/>
    <b v="0"/>
    <n v="28"/>
    <b v="1"/>
    <s v="technology/wearables"/>
    <n v="100.46666666666665"/>
    <n v="107"/>
    <x v="2"/>
    <s v="wearables"/>
    <x v="652"/>
    <d v="2016-12-01T17:34:10"/>
  </r>
  <r>
    <n v="106084.5"/>
    <x v="0"/>
    <s v="US"/>
    <s v="USD"/>
    <n v="1440082240"/>
    <n v="1436885440"/>
    <b v="0"/>
    <n v="1107"/>
    <b v="1"/>
    <s v="technology/wearables"/>
    <n v="141.446"/>
    <n v="95"/>
    <x v="2"/>
    <s v="wearables"/>
    <x v="653"/>
    <d v="2015-08-20T14:50:40"/>
  </r>
  <r>
    <n v="32075"/>
    <x v="0"/>
    <s v="US"/>
    <s v="USD"/>
    <n v="1436396313"/>
    <n v="1433804313"/>
    <b v="0"/>
    <n v="1013"/>
    <b v="1"/>
    <s v="technology/wearables"/>
    <n v="267.29166666666669"/>
    <n v="31"/>
    <x v="2"/>
    <s v="wearables"/>
    <x v="654"/>
    <d v="2015-07-08T22:58:33"/>
  </r>
  <r>
    <n v="11751"/>
    <x v="0"/>
    <s v="US"/>
    <s v="USD"/>
    <n v="1426197512"/>
    <n v="1423609112"/>
    <b v="0"/>
    <n v="274"/>
    <b v="1"/>
    <s v="technology/wearables"/>
    <n v="146.88749999999999"/>
    <n v="42"/>
    <x v="2"/>
    <s v="wearables"/>
    <x v="655"/>
    <d v="2015-03-12T21:58:32"/>
  </r>
  <r>
    <n v="10678"/>
    <x v="0"/>
    <s v="US"/>
    <s v="USD"/>
    <n v="1460917119"/>
    <n v="1455736719"/>
    <b v="0"/>
    <n v="87"/>
    <b v="1"/>
    <s v="technology/wearables"/>
    <n v="213.56"/>
    <n v="122"/>
    <x v="2"/>
    <s v="wearables"/>
    <x v="656"/>
    <d v="2016-04-17T18:18:39"/>
  </r>
  <r>
    <n v="18855"/>
    <x v="0"/>
    <s v="US"/>
    <s v="USD"/>
    <n v="1450901872"/>
    <n v="1448309872"/>
    <b v="0"/>
    <n v="99"/>
    <b v="1"/>
    <s v="technology/wearables"/>
    <n v="125.69999999999999"/>
    <n v="190"/>
    <x v="2"/>
    <s v="wearables"/>
    <x v="657"/>
    <d v="2015-12-23T20:17:52"/>
  </r>
  <r>
    <n v="30177"/>
    <x v="0"/>
    <s v="US"/>
    <s v="USD"/>
    <n v="1437933600"/>
    <n v="1435117889"/>
    <b v="0"/>
    <n v="276"/>
    <b v="1"/>
    <s v="technology/wearables"/>
    <n v="104.46206037108834"/>
    <n v="109"/>
    <x v="2"/>
    <s v="wearables"/>
    <x v="658"/>
    <d v="2015-07-26T18:00:00"/>
  </r>
  <r>
    <n v="3017"/>
    <x v="0"/>
    <s v="US"/>
    <s v="USD"/>
    <n v="1440339295"/>
    <n v="1437747295"/>
    <b v="0"/>
    <n v="21"/>
    <b v="1"/>
    <s v="technology/wearables"/>
    <n v="100.56666666666668"/>
    <n v="143"/>
    <x v="2"/>
    <s v="wearables"/>
    <x v="659"/>
    <d v="2015-08-23T14:14:55"/>
  </r>
  <r>
    <n v="1529"/>
    <x v="2"/>
    <s v="US"/>
    <s v="USD"/>
    <n v="1415558879"/>
    <n v="1412963279"/>
    <b v="0"/>
    <n v="18"/>
    <b v="0"/>
    <s v="technology/wearables"/>
    <n v="3.0579999999999998"/>
    <n v="84"/>
    <x v="2"/>
    <s v="wearables"/>
    <x v="660"/>
    <d v="2014-11-09T18:47:59"/>
  </r>
  <r>
    <n v="95"/>
    <x v="2"/>
    <s v="US"/>
    <s v="USD"/>
    <n v="1477236559"/>
    <n v="1474644559"/>
    <b v="0"/>
    <n v="9"/>
    <b v="0"/>
    <s v="technology/wearables"/>
    <n v="0.95"/>
    <n v="10"/>
    <x v="2"/>
    <s v="wearables"/>
    <x v="661"/>
    <d v="2016-10-23T15:29:19"/>
  </r>
  <r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904"/>
    <x v="2"/>
    <s v="US"/>
    <s v="USD"/>
    <n v="1428940775"/>
    <n v="1426348775"/>
    <b v="0"/>
    <n v="29"/>
    <b v="0"/>
    <s v="technology/wearables"/>
    <n v="7.5333333333333332"/>
    <n v="31"/>
    <x v="2"/>
    <s v="wearables"/>
    <x v="664"/>
    <d v="2015-04-13T15:59:35"/>
  </r>
  <r>
    <n v="1864"/>
    <x v="2"/>
    <s v="US"/>
    <s v="USD"/>
    <n v="1484327061"/>
    <n v="1479143061"/>
    <b v="0"/>
    <n v="12"/>
    <b v="0"/>
    <s v="technology/wearables"/>
    <n v="18.64"/>
    <n v="155"/>
    <x v="2"/>
    <s v="wearables"/>
    <x v="665"/>
    <d v="2017-01-13T17:04:21"/>
  </r>
  <r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10"/>
    <x v="2"/>
    <s v="IT"/>
    <s v="EUR"/>
    <n v="1477731463"/>
    <n v="1474275463"/>
    <b v="0"/>
    <n v="28"/>
    <b v="0"/>
    <s v="technology/wearables"/>
    <n v="10.02"/>
    <n v="178"/>
    <x v="2"/>
    <s v="wearables"/>
    <x v="667"/>
    <d v="2016-10-29T08:57:43"/>
  </r>
  <r>
    <n v="684"/>
    <x v="2"/>
    <s v="US"/>
    <s v="USD"/>
    <n v="1431374222"/>
    <n v="1427486222"/>
    <b v="0"/>
    <n v="25"/>
    <b v="0"/>
    <s v="technology/wearables"/>
    <n v="4.5600000000000005"/>
    <n v="27"/>
    <x v="2"/>
    <s v="wearables"/>
    <x v="668"/>
    <d v="2015-05-11T19:57:02"/>
  </r>
  <r>
    <n v="43015"/>
    <x v="2"/>
    <s v="SE"/>
    <s v="SEK"/>
    <n v="1467817258"/>
    <n v="1465225258"/>
    <b v="0"/>
    <n v="28"/>
    <b v="0"/>
    <s v="technology/wearables"/>
    <n v="21.5075"/>
    <n v="1536"/>
    <x v="2"/>
    <s v="wearables"/>
    <x v="669"/>
    <d v="2016-07-06T15:00:58"/>
  </r>
  <r>
    <n v="26349"/>
    <x v="2"/>
    <s v="IT"/>
    <s v="EUR"/>
    <n v="1466323800"/>
    <n v="1463418120"/>
    <b v="0"/>
    <n v="310"/>
    <b v="0"/>
    <s v="technology/wearables"/>
    <n v="29.276666666666667"/>
    <n v="84"/>
    <x v="2"/>
    <s v="wearables"/>
    <x v="670"/>
    <d v="2016-06-19T08:10:00"/>
  </r>
  <r>
    <n v="11828"/>
    <x v="2"/>
    <s v="US"/>
    <s v="USD"/>
    <n v="1421208000"/>
    <n v="1418315852"/>
    <b v="0"/>
    <n v="15"/>
    <b v="0"/>
    <s v="technology/wearables"/>
    <n v="39.426666666666662"/>
    <n v="788"/>
    <x v="2"/>
    <s v="wearables"/>
    <x v="671"/>
    <d v="2015-01-14T04:00:00"/>
  </r>
  <r>
    <n v="10814"/>
    <x v="2"/>
    <s v="US"/>
    <s v="USD"/>
    <n v="1420088340"/>
    <n v="1417410964"/>
    <b v="0"/>
    <n v="215"/>
    <b v="0"/>
    <s v="technology/wearables"/>
    <n v="21.628"/>
    <n v="50"/>
    <x v="2"/>
    <s v="wearables"/>
    <x v="672"/>
    <d v="2015-01-01T04:59:00"/>
  </r>
  <r>
    <n v="205"/>
    <x v="2"/>
    <s v="US"/>
    <s v="USD"/>
    <n v="1409602217"/>
    <n v="1405714217"/>
    <b v="0"/>
    <n v="3"/>
    <b v="0"/>
    <s v="technology/wearables"/>
    <n v="0.20500000000000002"/>
    <n v="68"/>
    <x v="2"/>
    <s v="wearables"/>
    <x v="673"/>
    <d v="2014-09-01T20:10:17"/>
  </r>
  <r>
    <n v="15"/>
    <x v="2"/>
    <s v="US"/>
    <s v="USD"/>
    <n v="1407811627"/>
    <n v="1402627627"/>
    <b v="0"/>
    <n v="2"/>
    <b v="0"/>
    <s v="technology/wearables"/>
    <n v="0.03"/>
    <n v="7"/>
    <x v="2"/>
    <s v="wearables"/>
    <x v="674"/>
    <d v="2014-08-12T02:47:07"/>
  </r>
  <r>
    <n v="891"/>
    <x v="2"/>
    <s v="US"/>
    <s v="USD"/>
    <n v="1420095540"/>
    <n v="1417558804"/>
    <b v="0"/>
    <n v="26"/>
    <b v="0"/>
    <s v="technology/wearables"/>
    <n v="14.85"/>
    <n v="34"/>
    <x v="2"/>
    <s v="wearables"/>
    <x v="675"/>
    <d v="2015-01-01T06:59:00"/>
  </r>
  <r>
    <n v="1471"/>
    <x v="2"/>
    <s v="CA"/>
    <s v="CAD"/>
    <n v="1423333581"/>
    <n v="1420741581"/>
    <b v="0"/>
    <n v="24"/>
    <b v="0"/>
    <s v="technology/wearables"/>
    <n v="1.4710000000000001"/>
    <n v="61"/>
    <x v="2"/>
    <s v="wearables"/>
    <x v="676"/>
    <d v="2015-02-07T18:26:21"/>
  </r>
  <r>
    <n v="12792"/>
    <x v="2"/>
    <s v="IT"/>
    <s v="EUR"/>
    <n v="1467106895"/>
    <n v="1463218895"/>
    <b v="0"/>
    <n v="96"/>
    <b v="0"/>
    <s v="technology/wearables"/>
    <n v="25.584"/>
    <n v="133"/>
    <x v="2"/>
    <s v="wearables"/>
    <x v="677"/>
    <d v="2016-06-28T09:41:35"/>
  </r>
  <r>
    <n v="1108"/>
    <x v="2"/>
    <s v="US"/>
    <s v="USD"/>
    <n v="1463821338"/>
    <n v="1461229338"/>
    <b v="0"/>
    <n v="17"/>
    <b v="0"/>
    <s v="technology/wearables"/>
    <n v="3.8206896551724134"/>
    <n v="65"/>
    <x v="2"/>
    <s v="wearables"/>
    <x v="678"/>
    <d v="2016-05-21T09:02:18"/>
  </r>
  <r>
    <n v="8827"/>
    <x v="2"/>
    <s v="US"/>
    <s v="USD"/>
    <n v="1472920909"/>
    <n v="1467736909"/>
    <b v="0"/>
    <n v="94"/>
    <b v="0"/>
    <s v="technology/wearables"/>
    <n v="15.485964912280703"/>
    <n v="93"/>
    <x v="2"/>
    <s v="wearables"/>
    <x v="679"/>
    <d v="2016-09-03T16:41:49"/>
  </r>
  <r>
    <n v="19434"/>
    <x v="2"/>
    <s v="US"/>
    <s v="USD"/>
    <n v="1410955331"/>
    <n v="1407931331"/>
    <b v="0"/>
    <n v="129"/>
    <b v="0"/>
    <s v="technology/wearables"/>
    <n v="25.912000000000003"/>
    <n v="150"/>
    <x v="2"/>
    <s v="wearables"/>
    <x v="680"/>
    <d v="2014-09-17T12:02:11"/>
  </r>
  <r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3"/>
    <x v="2"/>
    <s v="US"/>
    <s v="USD"/>
    <n v="1489512122"/>
    <n v="1486923722"/>
    <b v="0"/>
    <n v="4"/>
    <b v="0"/>
    <s v="technology/wearables"/>
    <n v="0.106"/>
    <n v="13"/>
    <x v="2"/>
    <s v="wearables"/>
    <x v="682"/>
    <d v="2017-03-14T17:22:02"/>
  </r>
  <r>
    <n v="298"/>
    <x v="2"/>
    <s v="US"/>
    <s v="USD"/>
    <n v="1477949764"/>
    <n v="1474493764"/>
    <b v="0"/>
    <n v="3"/>
    <b v="0"/>
    <s v="technology/wearables"/>
    <n v="0.85142857142857142"/>
    <n v="99"/>
    <x v="2"/>
    <s v="wearables"/>
    <x v="683"/>
    <d v="2016-10-31T21:36:04"/>
  </r>
  <r>
    <n v="23948"/>
    <x v="2"/>
    <s v="US"/>
    <s v="USD"/>
    <n v="1406257200"/>
    <n v="1403176891"/>
    <b v="0"/>
    <n v="135"/>
    <b v="0"/>
    <s v="technology/wearables"/>
    <n v="7.4837500000000006"/>
    <n v="177"/>
    <x v="2"/>
    <s v="wearables"/>
    <x v="684"/>
    <d v="2014-07-25T03:00:00"/>
  </r>
  <r>
    <n v="553"/>
    <x v="2"/>
    <s v="US"/>
    <s v="USD"/>
    <n v="1421095672"/>
    <n v="1417207672"/>
    <b v="0"/>
    <n v="10"/>
    <b v="0"/>
    <s v="technology/wearables"/>
    <n v="27.650000000000002"/>
    <n v="55"/>
    <x v="2"/>
    <s v="wearables"/>
    <x v="685"/>
    <d v="2015-01-12T20:47:52"/>
  </r>
  <r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3550"/>
    <x v="2"/>
    <s v="MX"/>
    <s v="MXN"/>
    <n v="1486317653"/>
    <n v="1481133653"/>
    <b v="0"/>
    <n v="6"/>
    <b v="0"/>
    <s v="technology/wearables"/>
    <n v="3.55"/>
    <n v="591"/>
    <x v="2"/>
    <s v="wearables"/>
    <x v="687"/>
    <d v="2017-02-05T18:00:53"/>
  </r>
  <r>
    <n v="14598"/>
    <x v="2"/>
    <s v="US"/>
    <s v="USD"/>
    <n v="1444876253"/>
    <n v="1442284253"/>
    <b v="0"/>
    <n v="36"/>
    <b v="0"/>
    <s v="technology/wearables"/>
    <n v="72.989999999999995"/>
    <n v="405"/>
    <x v="2"/>
    <s v="wearables"/>
    <x v="688"/>
    <d v="2015-10-15T02:30:53"/>
  </r>
  <r>
    <n v="115297.5"/>
    <x v="2"/>
    <s v="US"/>
    <s v="USD"/>
    <n v="1481173140"/>
    <n v="1478016097"/>
    <b v="0"/>
    <n v="336"/>
    <b v="0"/>
    <s v="technology/wearables"/>
    <n v="57.648750000000007"/>
    <n v="343"/>
    <x v="2"/>
    <s v="wearables"/>
    <x v="689"/>
    <d v="2016-12-08T04:59:00"/>
  </r>
  <r>
    <n v="2468"/>
    <x v="2"/>
    <s v="US"/>
    <s v="USD"/>
    <n v="1473400800"/>
    <n v="1469718841"/>
    <b v="0"/>
    <n v="34"/>
    <b v="0"/>
    <s v="technology/wearables"/>
    <n v="12.34"/>
    <n v="72"/>
    <x v="2"/>
    <s v="wearables"/>
    <x v="690"/>
    <d v="2016-09-09T06:00:00"/>
  </r>
  <r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1306"/>
    <x v="2"/>
    <s v="GB"/>
    <s v="GBP"/>
    <n v="1482397263"/>
    <n v="1479805263"/>
    <b v="0"/>
    <n v="201"/>
    <b v="0"/>
    <s v="technology/wearables"/>
    <n v="6.5299999999999994"/>
    <n v="6"/>
    <x v="2"/>
    <s v="wearables"/>
    <x v="692"/>
    <d v="2016-12-22T09:01:03"/>
  </r>
  <r>
    <n v="35338"/>
    <x v="2"/>
    <s v="US"/>
    <s v="USD"/>
    <n v="1430421827"/>
    <n v="1427829827"/>
    <b v="0"/>
    <n v="296"/>
    <b v="0"/>
    <s v="technology/wearables"/>
    <n v="35.338000000000001"/>
    <n v="119"/>
    <x v="2"/>
    <s v="wearables"/>
    <x v="693"/>
    <d v="2015-04-30T19:23:47"/>
  </r>
  <r>
    <n v="590"/>
    <x v="2"/>
    <s v="US"/>
    <s v="USD"/>
    <n v="1485964559"/>
    <n v="1483372559"/>
    <b v="0"/>
    <n v="7"/>
    <b v="0"/>
    <s v="technology/wearables"/>
    <n v="0.39333333333333331"/>
    <n v="84"/>
    <x v="2"/>
    <s v="wearables"/>
    <x v="694"/>
    <d v="2017-02-01T15:55:59"/>
  </r>
  <r>
    <n v="636"/>
    <x v="2"/>
    <s v="US"/>
    <s v="USD"/>
    <n v="1414758620"/>
    <n v="1412166620"/>
    <b v="0"/>
    <n v="7"/>
    <b v="0"/>
    <s v="technology/wearables"/>
    <n v="1.06"/>
    <n v="90"/>
    <x v="2"/>
    <s v="wearables"/>
    <x v="695"/>
    <d v="2014-10-31T12:30:20"/>
  </r>
  <r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2319"/>
    <x v="2"/>
    <s v="DE"/>
    <s v="EUR"/>
    <n v="1454502789"/>
    <n v="1453206789"/>
    <b v="0"/>
    <n v="114"/>
    <b v="0"/>
    <s v="technology/wearables"/>
    <n v="46.379999999999995"/>
    <n v="20"/>
    <x v="2"/>
    <s v="wearables"/>
    <x v="697"/>
    <d v="2016-02-03T12:33:09"/>
  </r>
  <r>
    <n v="15390"/>
    <x v="2"/>
    <s v="US"/>
    <s v="USD"/>
    <n v="1411005600"/>
    <n v="1408141245"/>
    <b v="0"/>
    <n v="29"/>
    <b v="0"/>
    <s v="technology/wearables"/>
    <n v="15.39"/>
    <n v="530"/>
    <x v="2"/>
    <s v="wearables"/>
    <x v="698"/>
    <d v="2014-09-18T02:00:00"/>
  </r>
  <r>
    <n v="107148.74"/>
    <x v="2"/>
    <s v="US"/>
    <s v="USD"/>
    <n v="1385136000"/>
    <n v="1381923548"/>
    <b v="0"/>
    <n v="890"/>
    <b v="0"/>
    <s v="technology/wearables"/>
    <n v="82.422107692307705"/>
    <n v="120"/>
    <x v="2"/>
    <s v="wearables"/>
    <x v="699"/>
    <d v="2013-11-22T16:00:00"/>
  </r>
  <r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6118"/>
    <x v="2"/>
    <s v="GB"/>
    <s v="GBP"/>
    <n v="1406130880"/>
    <n v="1403538880"/>
    <b v="0"/>
    <n v="21"/>
    <b v="0"/>
    <s v="technology/wearables"/>
    <n v="26.6"/>
    <n v="291"/>
    <x v="2"/>
    <s v="wearables"/>
    <x v="701"/>
    <d v="2014-07-23T15:54:40"/>
  </r>
  <r>
    <n v="4622.01"/>
    <x v="2"/>
    <s v="US"/>
    <s v="USD"/>
    <n v="1480011987"/>
    <n v="1477416387"/>
    <b v="0"/>
    <n v="37"/>
    <b v="0"/>
    <s v="technology/wearables"/>
    <n v="30.813400000000001"/>
    <n v="124"/>
    <x v="2"/>
    <s v="wearables"/>
    <x v="702"/>
    <d v="2016-11-24T18:26:27"/>
  </r>
  <r>
    <n v="837"/>
    <x v="2"/>
    <s v="US"/>
    <s v="USD"/>
    <n v="1485905520"/>
    <n v="1481150949"/>
    <b v="0"/>
    <n v="7"/>
    <b v="0"/>
    <s v="technology/wearables"/>
    <n v="5.58"/>
    <n v="119"/>
    <x v="2"/>
    <s v="wearables"/>
    <x v="703"/>
    <d v="2017-01-31T23:32:00"/>
  </r>
  <r>
    <n v="481"/>
    <x v="2"/>
    <s v="CA"/>
    <s v="CAD"/>
    <n v="1487565468"/>
    <n v="1482381468"/>
    <b v="0"/>
    <n v="4"/>
    <b v="0"/>
    <s v="technology/wearables"/>
    <n v="0.87454545454545463"/>
    <n v="120"/>
    <x v="2"/>
    <s v="wearables"/>
    <x v="704"/>
    <d v="2017-02-20T04:37:48"/>
  </r>
  <r>
    <n v="977"/>
    <x v="2"/>
    <s v="NL"/>
    <s v="EUR"/>
    <n v="1484999278"/>
    <n v="1482407278"/>
    <b v="0"/>
    <n v="5"/>
    <b v="0"/>
    <s v="technology/wearables"/>
    <n v="0.97699999999999987"/>
    <n v="195"/>
    <x v="2"/>
    <s v="wearables"/>
    <x v="705"/>
    <d v="2017-01-21T11:47:58"/>
  </r>
  <r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53670.6"/>
    <x v="2"/>
    <s v="GB"/>
    <s v="GBP"/>
    <n v="1483286127"/>
    <n v="1479830127"/>
    <b v="0"/>
    <n v="456"/>
    <b v="0"/>
    <s v="technology/wearables"/>
    <n v="78.927352941176466"/>
    <n v="117"/>
    <x v="2"/>
    <s v="wearables"/>
    <x v="707"/>
    <d v="2017-01-01T15:55:27"/>
  </r>
  <r>
    <n v="8837"/>
    <x v="2"/>
    <s v="GB"/>
    <s v="GBP"/>
    <n v="1410616600"/>
    <n v="1405432600"/>
    <b v="0"/>
    <n v="369"/>
    <b v="0"/>
    <s v="technology/wearables"/>
    <n v="22.092500000000001"/>
    <n v="23"/>
    <x v="2"/>
    <s v="wearables"/>
    <x v="708"/>
    <d v="2014-09-13T13:56:40"/>
  </r>
  <r>
    <n v="61"/>
    <x v="2"/>
    <s v="US"/>
    <s v="USD"/>
    <n v="1417741159"/>
    <n v="1415149159"/>
    <b v="0"/>
    <n v="2"/>
    <b v="0"/>
    <s v="technology/wearables"/>
    <n v="0.40666666666666662"/>
    <n v="30"/>
    <x v="2"/>
    <s v="wearables"/>
    <x v="709"/>
    <d v="2014-12-05T00:59:19"/>
  </r>
  <r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33791"/>
    <x v="2"/>
    <s v="NL"/>
    <s v="EUR"/>
    <n v="1481716868"/>
    <n v="1478257268"/>
    <b v="0"/>
    <n v="338"/>
    <b v="0"/>
    <s v="technology/wearables"/>
    <n v="33.790999999999997"/>
    <n v="99"/>
    <x v="2"/>
    <s v="wearables"/>
    <x v="711"/>
    <d v="2016-12-14T12:01:08"/>
  </r>
  <r>
    <n v="105"/>
    <x v="2"/>
    <s v="US"/>
    <s v="USD"/>
    <n v="1455466832"/>
    <n v="1452874832"/>
    <b v="0"/>
    <n v="4"/>
    <b v="0"/>
    <s v="technology/wearables"/>
    <n v="0.21649484536082475"/>
    <n v="26"/>
    <x v="2"/>
    <s v="wearables"/>
    <x v="712"/>
    <d v="2016-02-14T16:20:32"/>
  </r>
  <r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2249"/>
    <x v="2"/>
    <s v="US"/>
    <s v="USD"/>
    <n v="1488308082"/>
    <n v="1483124082"/>
    <b v="0"/>
    <n v="28"/>
    <b v="0"/>
    <s v="technology/wearables"/>
    <n v="14.993333333333334"/>
    <n v="80"/>
    <x v="2"/>
    <s v="wearables"/>
    <x v="714"/>
    <d v="2017-02-28T18:54:42"/>
  </r>
  <r>
    <n v="1389"/>
    <x v="2"/>
    <s v="US"/>
    <s v="USD"/>
    <n v="1446693040"/>
    <n v="1443233440"/>
    <b v="0"/>
    <n v="12"/>
    <b v="0"/>
    <s v="technology/wearables"/>
    <n v="5.0509090909090908"/>
    <n v="115"/>
    <x v="2"/>
    <s v="wearables"/>
    <x v="715"/>
    <d v="2015-11-05T03:10:40"/>
  </r>
  <r>
    <n v="715"/>
    <x v="2"/>
    <s v="US"/>
    <s v="USD"/>
    <n v="1417392000"/>
    <n v="1414511307"/>
    <b v="0"/>
    <n v="16"/>
    <b v="0"/>
    <s v="technology/wearables"/>
    <n v="10.214285714285715"/>
    <n v="44"/>
    <x v="2"/>
    <s v="wearables"/>
    <x v="716"/>
    <d v="2014-12-01T00:00:00"/>
  </r>
  <r>
    <n v="305"/>
    <x v="2"/>
    <s v="US"/>
    <s v="USD"/>
    <n v="1409949002"/>
    <n v="1407357002"/>
    <b v="0"/>
    <n v="4"/>
    <b v="0"/>
    <s v="technology/wearables"/>
    <n v="0.30499999999999999"/>
    <n v="76"/>
    <x v="2"/>
    <s v="wearables"/>
    <x v="717"/>
    <d v="2014-09-05T20:30:02"/>
  </r>
  <r>
    <n v="90"/>
    <x v="2"/>
    <s v="US"/>
    <s v="USD"/>
    <n v="1487397540"/>
    <n v="1484684247"/>
    <b v="0"/>
    <n v="4"/>
    <b v="0"/>
    <s v="technology/wearables"/>
    <n v="0.75"/>
    <n v="22"/>
    <x v="2"/>
    <s v="wearables"/>
    <x v="718"/>
    <d v="2017-02-18T05:59:00"/>
  </r>
  <r>
    <n v="194"/>
    <x v="2"/>
    <s v="US"/>
    <s v="USD"/>
    <n v="1456189076"/>
    <n v="1454979476"/>
    <b v="0"/>
    <n v="10"/>
    <b v="0"/>
    <s v="technology/wearables"/>
    <n v="1.2933333333333332"/>
    <n v="19"/>
    <x v="2"/>
    <s v="wearables"/>
    <x v="719"/>
    <d v="2016-02-23T00:57:56"/>
  </r>
  <r>
    <n v="2735"/>
    <x v="0"/>
    <s v="US"/>
    <s v="USD"/>
    <n v="1327851291"/>
    <n v="1325432091"/>
    <b v="0"/>
    <n v="41"/>
    <b v="1"/>
    <s v="publishing/nonfiction"/>
    <n v="143.94736842105263"/>
    <n v="66"/>
    <x v="3"/>
    <s v="nonfiction"/>
    <x v="720"/>
    <d v="2012-01-29T15:34:51"/>
  </r>
  <r>
    <n v="10013"/>
    <x v="0"/>
    <s v="US"/>
    <s v="USD"/>
    <n v="1406900607"/>
    <n v="1403012607"/>
    <b v="0"/>
    <n v="119"/>
    <b v="1"/>
    <s v="publishing/nonfiction"/>
    <n v="122.10975609756099"/>
    <n v="84"/>
    <x v="3"/>
    <s v="nonfiction"/>
    <x v="721"/>
    <d v="2014-08-01T13:43:27"/>
  </r>
  <r>
    <n v="33006"/>
    <x v="0"/>
    <s v="US"/>
    <s v="USD"/>
    <n v="1333909178"/>
    <n v="1331320778"/>
    <b v="0"/>
    <n v="153"/>
    <b v="1"/>
    <s v="publishing/nonfiction"/>
    <n v="132.024"/>
    <n v="215"/>
    <x v="3"/>
    <s v="nonfiction"/>
    <x v="722"/>
    <d v="2012-04-08T18:19:38"/>
  </r>
  <r>
    <n v="5469"/>
    <x v="0"/>
    <s v="US"/>
    <s v="USD"/>
    <n v="1438228740"/>
    <n v="1435606549"/>
    <b v="0"/>
    <n v="100"/>
    <b v="1"/>
    <s v="publishing/nonfiction"/>
    <n v="109.38000000000001"/>
    <n v="54"/>
    <x v="3"/>
    <s v="nonfiction"/>
    <x v="723"/>
    <d v="2015-07-30T03:59:00"/>
  </r>
  <r>
    <n v="7383.01"/>
    <x v="0"/>
    <s v="US"/>
    <s v="USD"/>
    <n v="1309447163"/>
    <n v="1306855163"/>
    <b v="0"/>
    <n v="143"/>
    <b v="1"/>
    <s v="publishing/nonfiction"/>
    <n v="105.47157142857144"/>
    <n v="51"/>
    <x v="3"/>
    <s v="nonfiction"/>
    <x v="724"/>
    <d v="2011-06-30T15:19:23"/>
  </r>
  <r>
    <n v="20070"/>
    <x v="0"/>
    <s v="US"/>
    <s v="USD"/>
    <n v="1450018912"/>
    <n v="1447426912"/>
    <b v="0"/>
    <n v="140"/>
    <b v="1"/>
    <s v="publishing/nonfiction"/>
    <n v="100.35000000000001"/>
    <n v="143"/>
    <x v="3"/>
    <s v="nonfiction"/>
    <x v="725"/>
    <d v="2015-12-13T15:01:52"/>
  </r>
  <r>
    <n v="2535"/>
    <x v="0"/>
    <s v="US"/>
    <s v="USD"/>
    <n v="1365728487"/>
    <n v="1363136487"/>
    <b v="0"/>
    <n v="35"/>
    <b v="1"/>
    <s v="publishing/nonfiction"/>
    <n v="101.4"/>
    <n v="72"/>
    <x v="3"/>
    <s v="nonfiction"/>
    <x v="726"/>
    <d v="2013-04-12T01:01:27"/>
  </r>
  <r>
    <n v="5443"/>
    <x v="0"/>
    <s v="US"/>
    <s v="USD"/>
    <n v="1358198400"/>
    <n v="1354580949"/>
    <b v="0"/>
    <n v="149"/>
    <b v="1"/>
    <s v="publishing/nonfiction"/>
    <n v="155.51428571428571"/>
    <n v="36"/>
    <x v="3"/>
    <s v="nonfiction"/>
    <x v="727"/>
    <d v="2013-01-14T21:20:00"/>
  </r>
  <r>
    <n v="7917.45"/>
    <x v="0"/>
    <s v="US"/>
    <s v="USD"/>
    <n v="1313957157"/>
    <n v="1310069157"/>
    <b v="0"/>
    <n v="130"/>
    <b v="1"/>
    <s v="publishing/nonfiction"/>
    <n v="105.566"/>
    <n v="60"/>
    <x v="3"/>
    <s v="nonfiction"/>
    <x v="728"/>
    <d v="2011-08-21T20:05:57"/>
  </r>
  <r>
    <n v="5226"/>
    <x v="0"/>
    <s v="US"/>
    <s v="USD"/>
    <n v="1348028861"/>
    <n v="1342844861"/>
    <b v="0"/>
    <n v="120"/>
    <b v="1"/>
    <s v="publishing/nonfiction"/>
    <n v="130.65"/>
    <n v="43"/>
    <x v="3"/>
    <s v="nonfiction"/>
    <x v="729"/>
    <d v="2012-09-19T04:27:41"/>
  </r>
  <r>
    <n v="26438"/>
    <x v="0"/>
    <s v="US"/>
    <s v="USD"/>
    <n v="1323280391"/>
    <n v="1320688391"/>
    <b v="0"/>
    <n v="265"/>
    <b v="1"/>
    <s v="publishing/nonfiction"/>
    <n v="132.19"/>
    <n v="99"/>
    <x v="3"/>
    <s v="nonfiction"/>
    <x v="730"/>
    <d v="2011-12-07T17:53:11"/>
  </r>
  <r>
    <n v="6300"/>
    <x v="0"/>
    <s v="US"/>
    <s v="USD"/>
    <n v="1327212000"/>
    <n v="1322852747"/>
    <b v="0"/>
    <n v="71"/>
    <b v="1"/>
    <s v="publishing/nonfiction"/>
    <n v="126"/>
    <n v="88"/>
    <x v="3"/>
    <s v="nonfiction"/>
    <x v="731"/>
    <d v="2012-01-22T06:00:00"/>
  </r>
  <r>
    <n v="64"/>
    <x v="0"/>
    <s v="GB"/>
    <s v="GBP"/>
    <n v="1380449461"/>
    <n v="1375265461"/>
    <b v="0"/>
    <n v="13"/>
    <b v="1"/>
    <s v="publishing/nonfiction"/>
    <n v="160"/>
    <n v="4"/>
    <x v="3"/>
    <s v="nonfiction"/>
    <x v="732"/>
    <d v="2013-09-29T10:11:01"/>
  </r>
  <r>
    <n v="3012"/>
    <x v="0"/>
    <s v="GB"/>
    <s v="GBP"/>
    <n v="1387533892"/>
    <n v="1384941892"/>
    <b v="0"/>
    <n v="169"/>
    <b v="1"/>
    <s v="publishing/nonfiction"/>
    <n v="120.48"/>
    <n v="17"/>
    <x v="3"/>
    <s v="nonfiction"/>
    <x v="733"/>
    <d v="2013-12-20T10:04:52"/>
  </r>
  <r>
    <n v="10670"/>
    <x v="0"/>
    <s v="CA"/>
    <s v="CAD"/>
    <n v="1431147600"/>
    <n v="1428465420"/>
    <b v="0"/>
    <n v="57"/>
    <b v="1"/>
    <s v="publishing/nonfiction"/>
    <n v="125.52941176470588"/>
    <n v="187"/>
    <x v="3"/>
    <s v="nonfiction"/>
    <x v="734"/>
    <d v="2015-05-09T05:00:00"/>
  </r>
  <r>
    <n v="53771"/>
    <x v="0"/>
    <s v="US"/>
    <s v="USD"/>
    <n v="1417653540"/>
    <n v="1414975346"/>
    <b v="0"/>
    <n v="229"/>
    <b v="1"/>
    <s v="publishing/nonfiction"/>
    <n v="114.40638297872341"/>
    <n v="234"/>
    <x v="3"/>
    <s v="nonfiction"/>
    <x v="735"/>
    <d v="2014-12-04T00:39:00"/>
  </r>
  <r>
    <n v="11345"/>
    <x v="0"/>
    <s v="US"/>
    <s v="USD"/>
    <n v="1385009940"/>
    <n v="1383327440"/>
    <b v="0"/>
    <n v="108"/>
    <b v="1"/>
    <s v="publishing/nonfiction"/>
    <n v="315.13888888888891"/>
    <n v="105"/>
    <x v="3"/>
    <s v="nonfiction"/>
    <x v="736"/>
    <d v="2013-11-21T04:59:00"/>
  </r>
  <r>
    <n v="6120"/>
    <x v="0"/>
    <s v="US"/>
    <s v="USD"/>
    <n v="1392408000"/>
    <n v="1390890987"/>
    <b v="0"/>
    <n v="108"/>
    <b v="1"/>
    <s v="publishing/nonfiction"/>
    <n v="122.39999999999999"/>
    <n v="56"/>
    <x v="3"/>
    <s v="nonfiction"/>
    <x v="737"/>
    <d v="2014-02-14T20:00:00"/>
  </r>
  <r>
    <n v="1601"/>
    <x v="0"/>
    <s v="US"/>
    <s v="USD"/>
    <n v="1417409940"/>
    <n v="1414765794"/>
    <b v="0"/>
    <n v="41"/>
    <b v="1"/>
    <s v="publishing/nonfiction"/>
    <n v="106.73333333333332"/>
    <n v="39"/>
    <x v="3"/>
    <s v="nonfiction"/>
    <x v="738"/>
    <d v="2014-12-01T04:59:00"/>
  </r>
  <r>
    <n v="9500"/>
    <x v="0"/>
    <s v="US"/>
    <s v="USD"/>
    <n v="1407758629"/>
    <n v="1404907429"/>
    <b v="0"/>
    <n v="139"/>
    <b v="1"/>
    <s v="publishing/nonfiction"/>
    <n v="158.33333333333331"/>
    <n v="68"/>
    <x v="3"/>
    <s v="nonfiction"/>
    <x v="739"/>
    <d v="2014-08-11T12:03:49"/>
  </r>
  <r>
    <n v="3222"/>
    <x v="0"/>
    <s v="US"/>
    <s v="USD"/>
    <n v="1434857482"/>
    <n v="1433647882"/>
    <b v="0"/>
    <n v="19"/>
    <b v="1"/>
    <s v="publishing/nonfiction"/>
    <n v="107.4"/>
    <n v="169"/>
    <x v="3"/>
    <s v="nonfiction"/>
    <x v="740"/>
    <d v="2015-06-21T03:31:22"/>
  </r>
  <r>
    <n v="13293.8"/>
    <x v="0"/>
    <s v="US"/>
    <s v="USD"/>
    <n v="1370964806"/>
    <n v="1367940806"/>
    <b v="0"/>
    <n v="94"/>
    <b v="1"/>
    <s v="publishing/nonfiction"/>
    <n v="102.25999999999999"/>
    <n v="141"/>
    <x v="3"/>
    <s v="nonfiction"/>
    <x v="741"/>
    <d v="2013-06-11T15:33:26"/>
  </r>
  <r>
    <n v="1550"/>
    <x v="0"/>
    <s v="US"/>
    <s v="USD"/>
    <n v="1395435712"/>
    <n v="1392847312"/>
    <b v="0"/>
    <n v="23"/>
    <b v="1"/>
    <s v="publishing/nonfiction"/>
    <n v="110.71428571428572"/>
    <n v="67"/>
    <x v="3"/>
    <s v="nonfiction"/>
    <x v="742"/>
    <d v="2014-03-21T21:01:52"/>
  </r>
  <r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5116"/>
    <x v="0"/>
    <s v="US"/>
    <s v="USD"/>
    <n v="1355439503"/>
    <n v="1352847503"/>
    <b v="0"/>
    <n v="62"/>
    <b v="1"/>
    <s v="publishing/nonfiction"/>
    <n v="102.32000000000001"/>
    <n v="82"/>
    <x v="3"/>
    <s v="nonfiction"/>
    <x v="744"/>
    <d v="2012-12-13T22:58:23"/>
  </r>
  <r>
    <n v="3976"/>
    <x v="0"/>
    <s v="US"/>
    <s v="USD"/>
    <n v="1367588645"/>
    <n v="1364996645"/>
    <b v="0"/>
    <n v="74"/>
    <b v="1"/>
    <s v="publishing/nonfiction"/>
    <n v="179.09909909909908"/>
    <n v="53"/>
    <x v="3"/>
    <s v="nonfiction"/>
    <x v="745"/>
    <d v="2013-05-03T13:44:05"/>
  </r>
  <r>
    <n v="3318"/>
    <x v="0"/>
    <s v="US"/>
    <s v="USD"/>
    <n v="1348372740"/>
    <n v="1346806909"/>
    <b v="0"/>
    <n v="97"/>
    <b v="1"/>
    <s v="publishing/nonfiction"/>
    <n v="111.08135252761969"/>
    <n v="34"/>
    <x v="3"/>
    <s v="nonfiction"/>
    <x v="746"/>
    <d v="2012-09-23T03:59:00"/>
  </r>
  <r>
    <n v="7003"/>
    <x v="0"/>
    <s v="NL"/>
    <s v="EUR"/>
    <n v="1421319240"/>
    <n v="1418649019"/>
    <b v="0"/>
    <n v="55"/>
    <b v="1"/>
    <s v="publishing/nonfiction"/>
    <n v="100.04285714285714"/>
    <n v="127"/>
    <x v="3"/>
    <s v="nonfiction"/>
    <x v="747"/>
    <d v="2015-01-15T10:54:00"/>
  </r>
  <r>
    <n v="2005"/>
    <x v="0"/>
    <s v="US"/>
    <s v="USD"/>
    <n v="1407701966"/>
    <n v="1405109966"/>
    <b v="0"/>
    <n v="44"/>
    <b v="1"/>
    <s v="publishing/nonfiction"/>
    <n v="100.25"/>
    <n v="45"/>
    <x v="3"/>
    <s v="nonfiction"/>
    <x v="748"/>
    <d v="2014-08-10T20:19:26"/>
  </r>
  <r>
    <n v="10556"/>
    <x v="0"/>
    <s v="US"/>
    <s v="USD"/>
    <n v="1485642930"/>
    <n v="1483050930"/>
    <b v="0"/>
    <n v="110"/>
    <b v="1"/>
    <s v="publishing/nonfiction"/>
    <n v="105.56"/>
    <n v="95"/>
    <x v="3"/>
    <s v="nonfiction"/>
    <x v="749"/>
    <d v="2017-01-28T22:35:30"/>
  </r>
  <r>
    <n v="4559"/>
    <x v="0"/>
    <s v="US"/>
    <s v="USD"/>
    <n v="1361739872"/>
    <n v="1359147872"/>
    <b v="0"/>
    <n v="59"/>
    <b v="1"/>
    <s v="publishing/nonfiction"/>
    <n v="102.58775877587757"/>
    <n v="77"/>
    <x v="3"/>
    <s v="nonfiction"/>
    <x v="750"/>
    <d v="2013-02-24T21:04:32"/>
  </r>
  <r>
    <n v="3555"/>
    <x v="0"/>
    <s v="US"/>
    <s v="USD"/>
    <n v="1312470475"/>
    <n v="1308496075"/>
    <b v="0"/>
    <n v="62"/>
    <b v="1"/>
    <s v="publishing/nonfiction"/>
    <n v="118.5"/>
    <n v="57"/>
    <x v="3"/>
    <s v="nonfiction"/>
    <x v="751"/>
    <d v="2011-08-04T15:07:55"/>
  </r>
  <r>
    <n v="5585"/>
    <x v="0"/>
    <s v="AU"/>
    <s v="AUD"/>
    <n v="1476615600"/>
    <n v="1474884417"/>
    <b v="0"/>
    <n v="105"/>
    <b v="1"/>
    <s v="publishing/nonfiction"/>
    <n v="111.7"/>
    <n v="53"/>
    <x v="3"/>
    <s v="nonfiction"/>
    <x v="752"/>
    <d v="2016-10-16T11:00:00"/>
  </r>
  <r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2075"/>
    <x v="0"/>
    <s v="US"/>
    <s v="USD"/>
    <n v="1357408721"/>
    <n v="1354816721"/>
    <b v="0"/>
    <n v="49"/>
    <b v="1"/>
    <s v="publishing/nonfiction"/>
    <n v="103.75000000000001"/>
    <n v="42"/>
    <x v="3"/>
    <s v="nonfiction"/>
    <x v="754"/>
    <d v="2013-01-05T17:58:41"/>
  </r>
  <r>
    <n v="2547.69"/>
    <x v="0"/>
    <s v="US"/>
    <s v="USD"/>
    <n v="1369010460"/>
    <n v="1366381877"/>
    <b v="0"/>
    <n v="68"/>
    <b v="1"/>
    <s v="publishing/nonfiction"/>
    <n v="101.9076"/>
    <n v="37"/>
    <x v="3"/>
    <s v="nonfiction"/>
    <x v="755"/>
    <d v="2013-05-20T00:41:00"/>
  </r>
  <r>
    <n v="824"/>
    <x v="0"/>
    <s v="US"/>
    <s v="USD"/>
    <n v="1303147459"/>
    <n v="1297880659"/>
    <b v="0"/>
    <n v="22"/>
    <b v="1"/>
    <s v="publishing/nonfiction"/>
    <n v="117.71428571428571"/>
    <n v="37"/>
    <x v="3"/>
    <s v="nonfiction"/>
    <x v="756"/>
    <d v="2011-04-18T17:24:19"/>
  </r>
  <r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5096"/>
    <x v="0"/>
    <s v="GB"/>
    <s v="GBP"/>
    <n v="1404892539"/>
    <n v="1401436539"/>
    <b v="0"/>
    <n v="99"/>
    <b v="1"/>
    <s v="publishing/nonfiction"/>
    <n v="101.92000000000002"/>
    <n v="51"/>
    <x v="3"/>
    <s v="nonfiction"/>
    <x v="759"/>
    <d v="2014-07-09T07:55:39"/>
  </r>
  <r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235"/>
    <x v="2"/>
    <s v="US"/>
    <s v="USD"/>
    <n v="1391364126"/>
    <n v="1388772126"/>
    <b v="0"/>
    <n v="6"/>
    <b v="0"/>
    <s v="publishing/fiction"/>
    <n v="4.7"/>
    <n v="39"/>
    <x v="3"/>
    <s v="fiction"/>
    <x v="761"/>
    <d v="2014-02-02T18:02:06"/>
  </r>
  <r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2521"/>
    <x v="2"/>
    <s v="US"/>
    <s v="USD"/>
    <n v="1413723684"/>
    <n v="1411131684"/>
    <b v="0"/>
    <n v="44"/>
    <b v="0"/>
    <s v="publishing/fiction"/>
    <n v="36.014285714285712"/>
    <n v="57"/>
    <x v="3"/>
    <s v="fiction"/>
    <x v="765"/>
    <d v="2014-10-19T13:01:24"/>
  </r>
  <r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1656"/>
    <x v="2"/>
    <s v="US"/>
    <s v="USD"/>
    <n v="1388102094"/>
    <n v="1385510094"/>
    <b v="0"/>
    <n v="52"/>
    <b v="0"/>
    <s v="publishing/fiction"/>
    <n v="41.4"/>
    <n v="31"/>
    <x v="3"/>
    <s v="fiction"/>
    <x v="769"/>
    <d v="2013-12-26T23:54:54"/>
  </r>
  <r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3598"/>
    <x v="2"/>
    <s v="US"/>
    <s v="USD"/>
    <n v="1444539600"/>
    <n v="1441297645"/>
    <b v="0"/>
    <n v="57"/>
    <b v="0"/>
    <s v="publishing/fiction"/>
    <n v="51.4"/>
    <n v="63"/>
    <x v="3"/>
    <s v="fiction"/>
    <x v="776"/>
    <d v="2015-10-11T05:00:00"/>
  </r>
  <r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400"/>
    <x v="2"/>
    <s v="US"/>
    <s v="USD"/>
    <n v="1287115200"/>
    <n v="1284567905"/>
    <b v="0"/>
    <n v="6"/>
    <b v="0"/>
    <s v="publishing/fiction"/>
    <n v="2.666666666666667"/>
    <n v="66"/>
    <x v="3"/>
    <s v="fiction"/>
    <x v="779"/>
    <d v="2010-10-15T04:00:00"/>
  </r>
  <r>
    <n v="1040"/>
    <x v="0"/>
    <s v="US"/>
    <s v="USD"/>
    <n v="1304439025"/>
    <n v="1301847025"/>
    <b v="0"/>
    <n v="27"/>
    <b v="1"/>
    <s v="music/rock"/>
    <n v="104"/>
    <n v="38"/>
    <x v="4"/>
    <s v="rock"/>
    <x v="780"/>
    <d v="2011-05-03T16:10:25"/>
  </r>
  <r>
    <n v="1065.23"/>
    <x v="0"/>
    <s v="US"/>
    <s v="USD"/>
    <n v="1370649674"/>
    <n v="1368057674"/>
    <b v="0"/>
    <n v="25"/>
    <b v="1"/>
    <s v="music/rock"/>
    <n v="133.15375"/>
    <n v="42"/>
    <x v="4"/>
    <s v="rock"/>
    <x v="781"/>
    <d v="2013-06-08T00:01:14"/>
  </r>
  <r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2222"/>
    <x v="0"/>
    <s v="US"/>
    <s v="USD"/>
    <n v="1335564000"/>
    <n v="1332182049"/>
    <b v="0"/>
    <n v="35"/>
    <b v="1"/>
    <s v="music/rock"/>
    <n v="148.13333333333333"/>
    <n v="63"/>
    <x v="4"/>
    <s v="rock"/>
    <x v="783"/>
    <d v="2012-04-27T22:00:00"/>
  </r>
  <r>
    <n v="1025"/>
    <x v="0"/>
    <s v="US"/>
    <s v="USD"/>
    <n v="1395023719"/>
    <n v="1391571319"/>
    <b v="0"/>
    <n v="10"/>
    <b v="1"/>
    <s v="music/rock"/>
    <n v="102.49999999999999"/>
    <n v="102"/>
    <x v="4"/>
    <s v="rock"/>
    <x v="784"/>
    <d v="2014-03-17T02:35:19"/>
  </r>
  <r>
    <n v="903.14"/>
    <x v="0"/>
    <s v="US"/>
    <s v="USD"/>
    <n v="1362060915"/>
    <n v="1359468915"/>
    <b v="0"/>
    <n v="29"/>
    <b v="1"/>
    <s v="music/rock"/>
    <n v="180.62799999999999"/>
    <n v="31"/>
    <x v="4"/>
    <s v="rock"/>
    <x v="785"/>
    <d v="2013-02-28T14:15:15"/>
  </r>
  <r>
    <n v="7140"/>
    <x v="0"/>
    <s v="US"/>
    <s v="USD"/>
    <n v="1336751220"/>
    <n v="1331774434"/>
    <b v="0"/>
    <n v="44"/>
    <b v="1"/>
    <s v="music/rock"/>
    <n v="142.79999999999998"/>
    <n v="162"/>
    <x v="4"/>
    <s v="rock"/>
    <x v="786"/>
    <d v="2012-05-11T15:47:00"/>
  </r>
  <r>
    <n v="1370"/>
    <x v="0"/>
    <s v="US"/>
    <s v="USD"/>
    <n v="1383318226"/>
    <n v="1380726226"/>
    <b v="0"/>
    <n v="17"/>
    <b v="1"/>
    <s v="music/rock"/>
    <n v="114.16666666666666"/>
    <n v="80"/>
    <x v="4"/>
    <s v="rock"/>
    <x v="787"/>
    <d v="2013-11-01T15:03:46"/>
  </r>
  <r>
    <n v="2035.05"/>
    <x v="0"/>
    <s v="US"/>
    <s v="USD"/>
    <n v="1341633540"/>
    <n v="1338336588"/>
    <b v="0"/>
    <n v="34"/>
    <b v="1"/>
    <s v="music/rock"/>
    <n v="203.505"/>
    <n v="59"/>
    <x v="4"/>
    <s v="rock"/>
    <x v="788"/>
    <d v="2012-07-07T03:59:00"/>
  </r>
  <r>
    <n v="1860"/>
    <x v="0"/>
    <s v="US"/>
    <s v="USD"/>
    <n v="1358755140"/>
    <n v="1357187280"/>
    <b v="0"/>
    <n v="14"/>
    <b v="1"/>
    <s v="music/rock"/>
    <n v="109.41176470588236"/>
    <n v="132"/>
    <x v="4"/>
    <s v="rock"/>
    <x v="789"/>
    <d v="2013-01-21T07:59:00"/>
  </r>
  <r>
    <n v="14437.46"/>
    <x v="0"/>
    <s v="US"/>
    <s v="USD"/>
    <n v="1359680939"/>
    <n v="1357088939"/>
    <b v="0"/>
    <n v="156"/>
    <b v="1"/>
    <s v="music/rock"/>
    <n v="144.37459999999999"/>
    <n v="92"/>
    <x v="4"/>
    <s v="rock"/>
    <x v="790"/>
    <d v="2013-02-01T01:08:59"/>
  </r>
  <r>
    <n v="7790"/>
    <x v="0"/>
    <s v="US"/>
    <s v="USD"/>
    <n v="1384322340"/>
    <n v="1381430646"/>
    <b v="0"/>
    <n v="128"/>
    <b v="1"/>
    <s v="music/rock"/>
    <n v="103.86666666666666"/>
    <n v="60"/>
    <x v="4"/>
    <s v="rock"/>
    <x v="791"/>
    <d v="2013-11-13T05:59:00"/>
  </r>
  <r>
    <n v="2511.11"/>
    <x v="0"/>
    <s v="US"/>
    <s v="USD"/>
    <n v="1383861483"/>
    <n v="1381265883"/>
    <b v="0"/>
    <n v="60"/>
    <b v="1"/>
    <s v="music/rock"/>
    <n v="100.44440000000002"/>
    <n v="41"/>
    <x v="4"/>
    <s v="rock"/>
    <x v="792"/>
    <d v="2013-11-07T21:58:03"/>
  </r>
  <r>
    <n v="2826.43"/>
    <x v="0"/>
    <s v="US"/>
    <s v="USD"/>
    <n v="1372827540"/>
    <n v="1371491244"/>
    <b v="0"/>
    <n v="32"/>
    <b v="1"/>
    <s v="music/rock"/>
    <n v="102.77927272727271"/>
    <n v="88"/>
    <x v="4"/>
    <s v="rock"/>
    <x v="793"/>
    <d v="2013-07-03T04:59:00"/>
  </r>
  <r>
    <n v="8425"/>
    <x v="0"/>
    <s v="US"/>
    <s v="USD"/>
    <n v="1315242360"/>
    <n v="1310438737"/>
    <b v="0"/>
    <n v="53"/>
    <b v="1"/>
    <s v="music/rock"/>
    <n v="105.31250000000001"/>
    <n v="158"/>
    <x v="4"/>
    <s v="rock"/>
    <x v="794"/>
    <d v="2011-09-05T17:06:00"/>
  </r>
  <r>
    <n v="15650"/>
    <x v="0"/>
    <s v="US"/>
    <s v="USD"/>
    <n v="1333774740"/>
    <n v="1330094566"/>
    <b v="0"/>
    <n v="184"/>
    <b v="1"/>
    <s v="music/rock"/>
    <n v="111.78571428571429"/>
    <n v="85"/>
    <x v="4"/>
    <s v="rock"/>
    <x v="795"/>
    <d v="2012-04-07T04:59:00"/>
  </r>
  <r>
    <n v="10135"/>
    <x v="0"/>
    <s v="US"/>
    <s v="USD"/>
    <n v="1379279400"/>
    <n v="1376687485"/>
    <b v="0"/>
    <n v="90"/>
    <b v="1"/>
    <s v="music/rock"/>
    <n v="101.35000000000001"/>
    <n v="112"/>
    <x v="4"/>
    <s v="rock"/>
    <x v="796"/>
    <d v="2013-09-15T21:10:00"/>
  </r>
  <r>
    <n v="3226"/>
    <x v="0"/>
    <s v="US"/>
    <s v="USD"/>
    <n v="1335672000"/>
    <n v="1332978688"/>
    <b v="0"/>
    <n v="71"/>
    <b v="1"/>
    <s v="music/rock"/>
    <n v="107.53333333333333"/>
    <n v="45"/>
    <x v="4"/>
    <s v="rock"/>
    <x v="797"/>
    <d v="2012-04-29T04:00:00"/>
  </r>
  <r>
    <n v="4021"/>
    <x v="0"/>
    <s v="US"/>
    <s v="USD"/>
    <n v="1412086187"/>
    <n v="1409494187"/>
    <b v="0"/>
    <n v="87"/>
    <b v="1"/>
    <s v="music/rock"/>
    <n v="114.88571428571429"/>
    <n v="46"/>
    <x v="4"/>
    <s v="rock"/>
    <x v="798"/>
    <d v="2014-09-30T14:09:47"/>
  </r>
  <r>
    <n v="5001"/>
    <x v="0"/>
    <s v="US"/>
    <s v="USD"/>
    <n v="1335542446"/>
    <n v="1332950446"/>
    <b v="0"/>
    <n v="28"/>
    <b v="1"/>
    <s v="music/rock"/>
    <n v="100.02"/>
    <n v="178"/>
    <x v="4"/>
    <s v="rock"/>
    <x v="799"/>
    <d v="2012-04-27T16:00:46"/>
  </r>
  <r>
    <n v="2282"/>
    <x v="0"/>
    <s v="GB"/>
    <s v="GBP"/>
    <n v="1410431054"/>
    <n v="1407839054"/>
    <b v="0"/>
    <n v="56"/>
    <b v="1"/>
    <s v="music/rock"/>
    <n v="152.13333333333335"/>
    <n v="40"/>
    <x v="4"/>
    <s v="rock"/>
    <x v="800"/>
    <d v="2014-09-11T10:24:14"/>
  </r>
  <r>
    <n v="2230.4299999999998"/>
    <x v="0"/>
    <s v="US"/>
    <s v="USD"/>
    <n v="1309547120"/>
    <n v="1306955120"/>
    <b v="0"/>
    <n v="51"/>
    <b v="1"/>
    <s v="music/rock"/>
    <n v="111.52149999999999"/>
    <n v="43"/>
    <x v="4"/>
    <s v="rock"/>
    <x v="801"/>
    <d v="2011-07-01T19:05:20"/>
  </r>
  <r>
    <n v="6080"/>
    <x v="0"/>
    <s v="US"/>
    <s v="USD"/>
    <n v="1347854700"/>
    <n v="1343867524"/>
    <b v="0"/>
    <n v="75"/>
    <b v="1"/>
    <s v="music/rock"/>
    <n v="101.33333333333334"/>
    <n v="81"/>
    <x v="4"/>
    <s v="rock"/>
    <x v="802"/>
    <d v="2012-09-17T04:05:00"/>
  </r>
  <r>
    <n v="2835"/>
    <x v="0"/>
    <s v="US"/>
    <s v="USD"/>
    <n v="1306630800"/>
    <n v="1304376478"/>
    <b v="0"/>
    <n v="38"/>
    <b v="1"/>
    <s v="music/rock"/>
    <n v="123.2608695652174"/>
    <n v="74"/>
    <x v="4"/>
    <s v="rock"/>
    <x v="803"/>
    <d v="2011-05-29T01:00:00"/>
  </r>
  <r>
    <n v="5500"/>
    <x v="0"/>
    <s v="US"/>
    <s v="USD"/>
    <n v="1311393540"/>
    <n v="1309919526"/>
    <b v="0"/>
    <n v="18"/>
    <b v="1"/>
    <s v="music/rock"/>
    <n v="100"/>
    <n v="305"/>
    <x v="4"/>
    <s v="rock"/>
    <x v="804"/>
    <d v="2011-07-23T03:59:00"/>
  </r>
  <r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355"/>
    <x v="0"/>
    <s v="US"/>
    <s v="USD"/>
    <n v="1315413339"/>
    <n v="1312821339"/>
    <b v="0"/>
    <n v="71"/>
    <b v="1"/>
    <s v="music/rock"/>
    <n v="104.4375"/>
    <n v="117"/>
    <x v="4"/>
    <s v="rock"/>
    <x v="806"/>
    <d v="2011-09-07T16:35:39"/>
  </r>
  <r>
    <n v="4205"/>
    <x v="0"/>
    <s v="US"/>
    <s v="USD"/>
    <n v="1488333600"/>
    <n v="1485270311"/>
    <b v="0"/>
    <n v="57"/>
    <b v="1"/>
    <s v="music/rock"/>
    <n v="105.125"/>
    <n v="73"/>
    <x v="4"/>
    <s v="rock"/>
    <x v="807"/>
    <d v="2017-03-01T02:00:00"/>
  </r>
  <r>
    <n v="4500"/>
    <x v="0"/>
    <s v="CA"/>
    <s v="CAD"/>
    <n v="1419224340"/>
    <n v="1416363886"/>
    <b v="0"/>
    <n v="43"/>
    <b v="1"/>
    <s v="music/rock"/>
    <n v="100"/>
    <n v="104"/>
    <x v="4"/>
    <s v="rock"/>
    <x v="808"/>
    <d v="2014-12-22T04:59:00"/>
  </r>
  <r>
    <n v="4151"/>
    <x v="0"/>
    <s v="US"/>
    <s v="USD"/>
    <n v="1390161630"/>
    <n v="1387569630"/>
    <b v="0"/>
    <n v="52"/>
    <b v="1"/>
    <s v="music/rock"/>
    <n v="103.77499999999999"/>
    <n v="79"/>
    <x v="4"/>
    <s v="rock"/>
    <x v="809"/>
    <d v="2014-01-19T20:00:30"/>
  </r>
  <r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1040"/>
    <x v="0"/>
    <s v="US"/>
    <s v="USD"/>
    <n v="1373475120"/>
    <n v="1371569202"/>
    <b v="0"/>
    <n v="12"/>
    <b v="1"/>
    <s v="music/rock"/>
    <n v="104"/>
    <n v="86"/>
    <x v="4"/>
    <s v="rock"/>
    <x v="811"/>
    <d v="2013-07-10T16:52:00"/>
  </r>
  <r>
    <n v="911"/>
    <x v="0"/>
    <s v="US"/>
    <s v="USD"/>
    <n v="1362146280"/>
    <n v="1357604752"/>
    <b v="0"/>
    <n v="33"/>
    <b v="1"/>
    <s v="music/rock"/>
    <n v="151.83333333333334"/>
    <n v="27"/>
    <x v="4"/>
    <s v="rock"/>
    <x v="812"/>
    <d v="2013-03-01T13:58:00"/>
  </r>
  <r>
    <n v="2399.94"/>
    <x v="0"/>
    <s v="US"/>
    <s v="USD"/>
    <n v="1342825365"/>
    <n v="1340233365"/>
    <b v="0"/>
    <n v="96"/>
    <b v="1"/>
    <s v="music/rock"/>
    <n v="159.99600000000001"/>
    <n v="24"/>
    <x v="4"/>
    <s v="rock"/>
    <x v="813"/>
    <d v="2012-07-20T23:02:45"/>
  </r>
  <r>
    <n v="1273"/>
    <x v="0"/>
    <s v="US"/>
    <s v="USD"/>
    <n v="1306865040"/>
    <n v="1305568201"/>
    <b v="0"/>
    <n v="28"/>
    <b v="1"/>
    <s v="music/rock"/>
    <n v="127.3"/>
    <n v="45"/>
    <x v="4"/>
    <s v="rock"/>
    <x v="814"/>
    <d v="2011-05-31T18:04:00"/>
  </r>
  <r>
    <n v="4280"/>
    <x v="0"/>
    <s v="US"/>
    <s v="USD"/>
    <n v="1414879303"/>
    <n v="1412287303"/>
    <b v="0"/>
    <n v="43"/>
    <b v="1"/>
    <s v="music/rock"/>
    <n v="107"/>
    <n v="99"/>
    <x v="4"/>
    <s v="rock"/>
    <x v="815"/>
    <d v="2014-11-01T22:01:43"/>
  </r>
  <r>
    <n v="8058.55"/>
    <x v="0"/>
    <s v="US"/>
    <s v="USD"/>
    <n v="1365489000"/>
    <n v="1362776043"/>
    <b v="0"/>
    <n v="205"/>
    <b v="1"/>
    <s v="music/rock"/>
    <n v="115.12214285714286"/>
    <n v="39"/>
    <x v="4"/>
    <s v="rock"/>
    <x v="816"/>
    <d v="2013-04-09T06:30:00"/>
  </r>
  <r>
    <n v="2056.66"/>
    <x v="0"/>
    <s v="US"/>
    <s v="USD"/>
    <n v="1331441940"/>
    <n v="1326810211"/>
    <b v="0"/>
    <n v="23"/>
    <b v="1"/>
    <s v="music/rock"/>
    <n v="137.11066666666665"/>
    <n v="89"/>
    <x v="4"/>
    <s v="rock"/>
    <x v="817"/>
    <d v="2012-03-11T04:59:00"/>
  </r>
  <r>
    <n v="545"/>
    <x v="0"/>
    <s v="US"/>
    <s v="USD"/>
    <n v="1344358860"/>
    <n v="1343682681"/>
    <b v="0"/>
    <n v="19"/>
    <b v="1"/>
    <s v="music/rock"/>
    <n v="155.71428571428572"/>
    <n v="28"/>
    <x v="4"/>
    <s v="rock"/>
    <x v="818"/>
    <d v="2012-08-07T17:01:00"/>
  </r>
  <r>
    <n v="435"/>
    <x v="0"/>
    <s v="US"/>
    <s v="USD"/>
    <n v="1387601040"/>
    <n v="1386806254"/>
    <b v="0"/>
    <n v="14"/>
    <b v="1"/>
    <s v="music/rock"/>
    <n v="108.74999999999999"/>
    <n v="31"/>
    <x v="4"/>
    <s v="rock"/>
    <x v="819"/>
    <d v="2013-12-21T04:44:00"/>
  </r>
  <r>
    <n v="2681"/>
    <x v="0"/>
    <s v="US"/>
    <s v="USD"/>
    <n v="1402290000"/>
    <n v="1399666342"/>
    <b v="0"/>
    <n v="38"/>
    <b v="1"/>
    <s v="music/rock"/>
    <n v="134.05000000000001"/>
    <n v="70"/>
    <x v="4"/>
    <s v="rock"/>
    <x v="820"/>
    <d v="2014-06-09T05:00:00"/>
  </r>
  <r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3575"/>
    <x v="0"/>
    <s v="US"/>
    <s v="USD"/>
    <n v="1349477050"/>
    <n v="1346885050"/>
    <b v="0"/>
    <n v="69"/>
    <b v="1"/>
    <s v="music/rock"/>
    <n v="119.16666666666667"/>
    <n v="51"/>
    <x v="4"/>
    <s v="rock"/>
    <x v="822"/>
    <d v="2012-10-05T22:44:10"/>
  </r>
  <r>
    <n v="1436"/>
    <x v="0"/>
    <s v="US"/>
    <s v="USD"/>
    <n v="1427062852"/>
    <n v="1424474452"/>
    <b v="0"/>
    <n v="33"/>
    <b v="1"/>
    <s v="music/rock"/>
    <n v="179.5"/>
    <n v="43"/>
    <x v="4"/>
    <s v="rock"/>
    <x v="823"/>
    <d v="2015-03-22T22:20:52"/>
  </r>
  <r>
    <n v="2150.1"/>
    <x v="0"/>
    <s v="US"/>
    <s v="USD"/>
    <n v="1271573940"/>
    <n v="1268459318"/>
    <b v="0"/>
    <n v="54"/>
    <b v="1"/>
    <s v="music/rock"/>
    <n v="134.38124999999999"/>
    <n v="39"/>
    <x v="4"/>
    <s v="rock"/>
    <x v="824"/>
    <d v="2010-04-18T06:59:00"/>
  </r>
  <r>
    <n v="12554"/>
    <x v="0"/>
    <s v="US"/>
    <s v="USD"/>
    <n v="1351495284"/>
    <n v="1349335284"/>
    <b v="0"/>
    <n v="99"/>
    <b v="1"/>
    <s v="music/rock"/>
    <n v="100.43200000000002"/>
    <n v="126"/>
    <x v="4"/>
    <s v="rock"/>
    <x v="825"/>
    <d v="2012-10-29T07:21:24"/>
  </r>
  <r>
    <n v="5580"/>
    <x v="0"/>
    <s v="US"/>
    <s v="USD"/>
    <n v="1332719730"/>
    <n v="1330908930"/>
    <b v="0"/>
    <n v="49"/>
    <b v="1"/>
    <s v="music/rock"/>
    <n v="101.45454545454547"/>
    <n v="113"/>
    <x v="4"/>
    <s v="rock"/>
    <x v="826"/>
    <d v="2012-03-25T23:55:30"/>
  </r>
  <r>
    <n v="310"/>
    <x v="0"/>
    <s v="US"/>
    <s v="USD"/>
    <n v="1329248940"/>
    <n v="1326972107"/>
    <b v="0"/>
    <n v="11"/>
    <b v="1"/>
    <s v="music/rock"/>
    <n v="103.33333333333334"/>
    <n v="28"/>
    <x v="4"/>
    <s v="rock"/>
    <x v="827"/>
    <d v="2012-02-14T19:49:00"/>
  </r>
  <r>
    <n v="1391"/>
    <x v="0"/>
    <s v="US"/>
    <s v="USD"/>
    <n v="1340641440"/>
    <n v="1339549982"/>
    <b v="0"/>
    <n v="38"/>
    <b v="1"/>
    <s v="music/rock"/>
    <n v="107"/>
    <n v="36"/>
    <x v="4"/>
    <s v="rock"/>
    <x v="828"/>
    <d v="2012-06-25T16:24:00"/>
  </r>
  <r>
    <n v="520"/>
    <x v="0"/>
    <s v="GB"/>
    <s v="GBP"/>
    <n v="1468437240"/>
    <n v="1463253240"/>
    <b v="0"/>
    <n v="16"/>
    <b v="1"/>
    <s v="music/rock"/>
    <n v="104"/>
    <n v="32"/>
    <x v="4"/>
    <s v="rock"/>
    <x v="829"/>
    <d v="2016-07-13T19:14:00"/>
  </r>
  <r>
    <n v="1941"/>
    <x v="0"/>
    <s v="US"/>
    <s v="USD"/>
    <n v="1363952225"/>
    <n v="1361363825"/>
    <b v="0"/>
    <n v="32"/>
    <b v="1"/>
    <s v="music/rock"/>
    <n v="107.83333333333334"/>
    <n v="60"/>
    <x v="4"/>
    <s v="rock"/>
    <x v="830"/>
    <d v="2013-03-22T11:37:05"/>
  </r>
  <r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91.06"/>
    <x v="0"/>
    <s v="US"/>
    <s v="USD"/>
    <n v="1327133580"/>
    <n v="1321978335"/>
    <b v="0"/>
    <n v="154"/>
    <b v="1"/>
    <s v="music/rock"/>
    <n v="100.60706666666665"/>
    <n v="97"/>
    <x v="4"/>
    <s v="rock"/>
    <x v="832"/>
    <d v="2012-01-21T08:13:00"/>
  </r>
  <r>
    <n v="6100"/>
    <x v="0"/>
    <s v="US"/>
    <s v="USD"/>
    <n v="1397941475"/>
    <n v="1395349475"/>
    <b v="0"/>
    <n v="41"/>
    <b v="1"/>
    <s v="music/rock"/>
    <n v="101.66666666666666"/>
    <n v="148"/>
    <x v="4"/>
    <s v="rock"/>
    <x v="833"/>
    <d v="2014-04-19T21:04:35"/>
  </r>
  <r>
    <n v="7206"/>
    <x v="0"/>
    <s v="US"/>
    <s v="USD"/>
    <n v="1372651140"/>
    <n v="1369770292"/>
    <b v="0"/>
    <n v="75"/>
    <b v="1"/>
    <s v="music/rock"/>
    <n v="131.0181818181818"/>
    <n v="96"/>
    <x v="4"/>
    <s v="rock"/>
    <x v="834"/>
    <d v="2013-07-01T03:59:00"/>
  </r>
  <r>
    <n v="2345"/>
    <x v="0"/>
    <s v="US"/>
    <s v="USD"/>
    <n v="1337396400"/>
    <n v="1333709958"/>
    <b v="0"/>
    <n v="40"/>
    <b v="1"/>
    <s v="music/rock"/>
    <n v="117.25000000000001"/>
    <n v="58"/>
    <x v="4"/>
    <s v="rock"/>
    <x v="835"/>
    <d v="2012-05-19T03:00:00"/>
  </r>
  <r>
    <n v="5046.5200000000004"/>
    <x v="0"/>
    <s v="US"/>
    <s v="USD"/>
    <n v="1381108918"/>
    <n v="1378516918"/>
    <b v="0"/>
    <n v="46"/>
    <b v="1"/>
    <s v="music/rock"/>
    <n v="100.93039999999999"/>
    <n v="109"/>
    <x v="4"/>
    <s v="rock"/>
    <x v="836"/>
    <d v="2013-10-07T01:21:58"/>
  </r>
  <r>
    <n v="3045"/>
    <x v="0"/>
    <s v="US"/>
    <s v="USD"/>
    <n v="1398988662"/>
    <n v="1396396662"/>
    <b v="0"/>
    <n v="62"/>
    <b v="1"/>
    <s v="music/rock"/>
    <n v="121.8"/>
    <n v="49"/>
    <x v="4"/>
    <s v="rock"/>
    <x v="837"/>
    <d v="2014-05-01T23:57:42"/>
  </r>
  <r>
    <n v="2908"/>
    <x v="0"/>
    <s v="US"/>
    <s v="USD"/>
    <n v="1326835985"/>
    <n v="1324243985"/>
    <b v="0"/>
    <n v="61"/>
    <b v="1"/>
    <s v="music/rock"/>
    <n v="145.4"/>
    <n v="47"/>
    <x v="4"/>
    <s v="rock"/>
    <x v="838"/>
    <d v="2012-01-17T21:33:05"/>
  </r>
  <r>
    <n v="5830.83"/>
    <x v="0"/>
    <s v="US"/>
    <s v="USD"/>
    <n v="1348337956"/>
    <n v="1345745956"/>
    <b v="0"/>
    <n v="96"/>
    <b v="1"/>
    <s v="music/rock"/>
    <n v="116.61660000000001"/>
    <n v="60"/>
    <x v="4"/>
    <s v="rock"/>
    <x v="839"/>
    <d v="2012-09-22T18:19:16"/>
  </r>
  <r>
    <n v="12041.66"/>
    <x v="0"/>
    <s v="US"/>
    <s v="USD"/>
    <n v="1474694787"/>
    <n v="1472102787"/>
    <b v="0"/>
    <n v="190"/>
    <b v="1"/>
    <s v="music/metal"/>
    <n v="120.4166"/>
    <n v="63"/>
    <x v="4"/>
    <s v="metal"/>
    <x v="840"/>
    <d v="2016-09-24T05:26:27"/>
  </r>
  <r>
    <n v="5066"/>
    <x v="0"/>
    <s v="US"/>
    <s v="USD"/>
    <n v="1415653663"/>
    <n v="1413058063"/>
    <b v="1"/>
    <n v="94"/>
    <b v="1"/>
    <s v="music/metal"/>
    <n v="101.32000000000001"/>
    <n v="53"/>
    <x v="4"/>
    <s v="metal"/>
    <x v="841"/>
    <d v="2014-11-10T21:07:43"/>
  </r>
  <r>
    <n v="2608"/>
    <x v="0"/>
    <s v="CA"/>
    <s v="CAD"/>
    <n v="1381723140"/>
    <n v="1378735983"/>
    <b v="1"/>
    <n v="39"/>
    <b v="1"/>
    <s v="music/metal"/>
    <n v="104.32"/>
    <n v="66"/>
    <x v="4"/>
    <s v="metal"/>
    <x v="842"/>
    <d v="2013-10-14T03:59:00"/>
  </r>
  <r>
    <n v="8014"/>
    <x v="0"/>
    <s v="US"/>
    <s v="USD"/>
    <n v="1481184000"/>
    <n v="1479708680"/>
    <b v="0"/>
    <n v="127"/>
    <b v="1"/>
    <s v="music/metal"/>
    <n v="267.13333333333333"/>
    <n v="63"/>
    <x v="4"/>
    <s v="metal"/>
    <x v="843"/>
    <d v="2016-12-08T08:00:00"/>
  </r>
  <r>
    <n v="5824"/>
    <x v="0"/>
    <s v="US"/>
    <s v="USD"/>
    <n v="1414817940"/>
    <n v="1411489552"/>
    <b v="1"/>
    <n v="159"/>
    <b v="1"/>
    <s v="music/metal"/>
    <n v="194.13333333333333"/>
    <n v="36"/>
    <x v="4"/>
    <s v="metal"/>
    <x v="844"/>
    <d v="2014-11-01T04:59:00"/>
  </r>
  <r>
    <n v="6019.01"/>
    <x v="0"/>
    <s v="US"/>
    <s v="USD"/>
    <n v="1473047940"/>
    <n v="1469595396"/>
    <b v="0"/>
    <n v="177"/>
    <b v="1"/>
    <s v="music/metal"/>
    <n v="120.3802"/>
    <n v="34"/>
    <x v="4"/>
    <s v="metal"/>
    <x v="845"/>
    <d v="2016-09-05T03:59:00"/>
  </r>
  <r>
    <n v="1342.01"/>
    <x v="0"/>
    <s v="GB"/>
    <s v="GBP"/>
    <n v="1394460000"/>
    <n v="1393233855"/>
    <b v="0"/>
    <n v="47"/>
    <b v="1"/>
    <s v="music/metal"/>
    <n v="122.00090909090908"/>
    <n v="28"/>
    <x v="4"/>
    <s v="metal"/>
    <x v="846"/>
    <d v="2014-03-10T14:00:00"/>
  </r>
  <r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x v="0"/>
    <s v="US"/>
    <s v="USD"/>
    <n v="1429038033"/>
    <n v="1426446033"/>
    <b v="0"/>
    <n v="16"/>
    <b v="1"/>
    <s v="music/metal"/>
    <n v="100"/>
    <n v="18"/>
    <x v="4"/>
    <s v="metal"/>
    <x v="848"/>
    <d v="2015-04-14T19:00:33"/>
  </r>
  <r>
    <n v="4796"/>
    <x v="0"/>
    <s v="US"/>
    <s v="USD"/>
    <n v="1426473264"/>
    <n v="1424057664"/>
    <b v="0"/>
    <n v="115"/>
    <b v="1"/>
    <s v="music/metal"/>
    <n v="119.9"/>
    <n v="41"/>
    <x v="4"/>
    <s v="metal"/>
    <x v="849"/>
    <d v="2015-03-16T02:34:24"/>
  </r>
  <r>
    <n v="6207"/>
    <x v="0"/>
    <s v="US"/>
    <s v="USD"/>
    <n v="1461560340"/>
    <n v="1458762717"/>
    <b v="0"/>
    <n v="133"/>
    <b v="1"/>
    <s v="music/metal"/>
    <n v="155.17499999999998"/>
    <n v="46"/>
    <x v="4"/>
    <s v="metal"/>
    <x v="850"/>
    <d v="2016-04-25T04:59:00"/>
  </r>
  <r>
    <n v="2609"/>
    <x v="0"/>
    <s v="FR"/>
    <s v="EUR"/>
    <n v="1469994300"/>
    <n v="1464815253"/>
    <b v="0"/>
    <n v="70"/>
    <b v="1"/>
    <s v="music/metal"/>
    <n v="130.44999999999999"/>
    <n v="37"/>
    <x v="4"/>
    <s v="metal"/>
    <x v="851"/>
    <d v="2016-07-31T19:45:00"/>
  </r>
  <r>
    <n v="3674"/>
    <x v="0"/>
    <s v="US"/>
    <s v="USD"/>
    <n v="1477342800"/>
    <n v="1476386395"/>
    <b v="0"/>
    <n v="62"/>
    <b v="1"/>
    <s v="music/metal"/>
    <n v="104.97142857142859"/>
    <n v="59"/>
    <x v="4"/>
    <s v="metal"/>
    <x v="852"/>
    <d v="2016-10-24T21:00:00"/>
  </r>
  <r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32865.300000000003"/>
    <x v="0"/>
    <s v="US"/>
    <s v="USD"/>
    <n v="1482901546"/>
    <n v="1480309546"/>
    <b v="0"/>
    <n v="499"/>
    <b v="1"/>
    <s v="music/metal"/>
    <n v="118.2205035971223"/>
    <n v="65"/>
    <x v="4"/>
    <s v="metal"/>
    <x v="854"/>
    <d v="2016-12-28T05:05:46"/>
  </r>
  <r>
    <n v="1500"/>
    <x v="0"/>
    <s v="US"/>
    <s v="USD"/>
    <n v="1469329217"/>
    <n v="1466737217"/>
    <b v="0"/>
    <n v="47"/>
    <b v="1"/>
    <s v="music/metal"/>
    <n v="103.44827586206897"/>
    <n v="31"/>
    <x v="4"/>
    <s v="metal"/>
    <x v="855"/>
    <d v="2016-07-24T03:00:17"/>
  </r>
  <r>
    <n v="545"/>
    <x v="0"/>
    <s v="DE"/>
    <s v="EUR"/>
    <n v="1477422000"/>
    <n v="1472282956"/>
    <b v="0"/>
    <n v="28"/>
    <b v="1"/>
    <s v="music/metal"/>
    <n v="218.00000000000003"/>
    <n v="19"/>
    <x v="4"/>
    <s v="metal"/>
    <x v="856"/>
    <d v="2016-10-25T19:00:00"/>
  </r>
  <r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728.07"/>
    <x v="0"/>
    <s v="GB"/>
    <s v="GBP"/>
    <n v="1429138740"/>
    <n v="1426528418"/>
    <b v="0"/>
    <n v="76"/>
    <b v="1"/>
    <s v="music/metal"/>
    <n v="144.00583333333333"/>
    <n v="22"/>
    <x v="4"/>
    <s v="metal"/>
    <x v="858"/>
    <d v="2015-04-15T22:59:00"/>
  </r>
  <r>
    <n v="4187"/>
    <x v="0"/>
    <s v="US"/>
    <s v="USD"/>
    <n v="1433376000"/>
    <n v="1430768468"/>
    <b v="0"/>
    <n v="98"/>
    <b v="1"/>
    <s v="music/metal"/>
    <n v="104.67500000000001"/>
    <n v="42"/>
    <x v="4"/>
    <s v="metal"/>
    <x v="859"/>
    <d v="2015-06-04T00:00:00"/>
  </r>
  <r>
    <n v="2540"/>
    <x v="2"/>
    <s v="US"/>
    <s v="USD"/>
    <n v="1385123713"/>
    <n v="1382528113"/>
    <b v="0"/>
    <n v="48"/>
    <b v="0"/>
    <s v="music/jazz"/>
    <n v="18.142857142857142"/>
    <n v="52"/>
    <x v="4"/>
    <s v="jazz"/>
    <x v="860"/>
    <d v="2013-11-22T12:35:13"/>
  </r>
  <r>
    <n v="101"/>
    <x v="2"/>
    <s v="US"/>
    <s v="USD"/>
    <n v="1474067404"/>
    <n v="1471475404"/>
    <b v="0"/>
    <n v="2"/>
    <b v="0"/>
    <s v="music/jazz"/>
    <n v="2.2444444444444445"/>
    <n v="50"/>
    <x v="4"/>
    <s v="jazz"/>
    <x v="861"/>
    <d v="2016-09-16T23:10:04"/>
  </r>
  <r>
    <n v="170"/>
    <x v="2"/>
    <s v="GB"/>
    <s v="GBP"/>
    <n v="1384179548"/>
    <n v="1381583948"/>
    <b v="0"/>
    <n v="4"/>
    <b v="0"/>
    <s v="music/jazz"/>
    <n v="0.33999999999999997"/>
    <n v="42"/>
    <x v="4"/>
    <s v="jazz"/>
    <x v="862"/>
    <d v="2013-11-11T14:19:08"/>
  </r>
  <r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2700"/>
    <x v="2"/>
    <s v="US"/>
    <s v="USD"/>
    <n v="1381917540"/>
    <n v="1379990038"/>
    <b v="0"/>
    <n v="79"/>
    <b v="0"/>
    <s v="music/jazz"/>
    <n v="41.53846153846154"/>
    <n v="34"/>
    <x v="4"/>
    <s v="jazz"/>
    <x v="864"/>
    <d v="2013-10-16T09:59:00"/>
  </r>
  <r>
    <n v="45"/>
    <x v="2"/>
    <s v="US"/>
    <s v="USD"/>
    <n v="1358361197"/>
    <n v="1353177197"/>
    <b v="0"/>
    <n v="2"/>
    <b v="0"/>
    <s v="music/jazz"/>
    <n v="2.0454545454545454"/>
    <n v="22"/>
    <x v="4"/>
    <s v="jazz"/>
    <x v="865"/>
    <d v="2013-01-16T18:33:17"/>
  </r>
  <r>
    <n v="640"/>
    <x v="2"/>
    <s v="US"/>
    <s v="USD"/>
    <n v="1425136200"/>
    <n v="1421853518"/>
    <b v="0"/>
    <n v="11"/>
    <b v="0"/>
    <s v="music/jazz"/>
    <n v="18.285714285714285"/>
    <n v="58"/>
    <x v="4"/>
    <s v="jazz"/>
    <x v="866"/>
    <d v="2015-02-28T15:10:00"/>
  </r>
  <r>
    <n v="1201"/>
    <x v="2"/>
    <s v="US"/>
    <s v="USD"/>
    <n v="1259643540"/>
    <n v="1254450706"/>
    <b v="0"/>
    <n v="11"/>
    <b v="0"/>
    <s v="music/jazz"/>
    <n v="24.02"/>
    <n v="109"/>
    <x v="4"/>
    <s v="jazz"/>
    <x v="867"/>
    <d v="2009-12-01T04:59:00"/>
  </r>
  <r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1040"/>
    <x v="2"/>
    <s v="US"/>
    <s v="USD"/>
    <n v="1365448657"/>
    <n v="1362860257"/>
    <b v="0"/>
    <n v="3"/>
    <b v="0"/>
    <s v="music/jazz"/>
    <n v="11.818181818181818"/>
    <n v="346"/>
    <x v="4"/>
    <s v="jazz"/>
    <x v="869"/>
    <d v="2013-04-08T19:17:37"/>
  </r>
  <r>
    <n v="62"/>
    <x v="2"/>
    <s v="GB"/>
    <s v="GBP"/>
    <n v="1377995523"/>
    <n v="1375403523"/>
    <b v="0"/>
    <n v="5"/>
    <b v="0"/>
    <s v="music/jazz"/>
    <n v="0.31"/>
    <n v="12"/>
    <x v="4"/>
    <s v="jazz"/>
    <x v="870"/>
    <d v="2013-09-01T00:32:03"/>
  </r>
  <r>
    <n v="325"/>
    <x v="2"/>
    <s v="US"/>
    <s v="USD"/>
    <n v="1385735295"/>
    <n v="1383139695"/>
    <b v="0"/>
    <n v="12"/>
    <b v="0"/>
    <s v="music/jazz"/>
    <n v="5.416666666666667"/>
    <n v="27"/>
    <x v="4"/>
    <s v="jazz"/>
    <x v="871"/>
    <d v="2013-11-29T14:28:15"/>
  </r>
  <r>
    <n v="65"/>
    <x v="2"/>
    <s v="US"/>
    <s v="USD"/>
    <n v="1299786527"/>
    <n v="1295898527"/>
    <b v="0"/>
    <n v="2"/>
    <b v="0"/>
    <s v="music/jazz"/>
    <n v="0.8125"/>
    <n v="32"/>
    <x v="4"/>
    <s v="jazz"/>
    <x v="872"/>
    <d v="2011-03-10T19:48:47"/>
  </r>
  <r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730"/>
    <x v="2"/>
    <s v="US"/>
    <s v="USD"/>
    <n v="1367676034"/>
    <n v="1365084034"/>
    <b v="0"/>
    <n v="21"/>
    <b v="0"/>
    <s v="music/jazz"/>
    <n v="24.333333333333336"/>
    <n v="34"/>
    <x v="4"/>
    <s v="jazz"/>
    <x v="874"/>
    <d v="2013-05-04T14:00:34"/>
  </r>
  <r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1286"/>
    <x v="2"/>
    <s v="GB"/>
    <s v="GBP"/>
    <n v="1359978927"/>
    <n v="1357127727"/>
    <b v="0"/>
    <n v="45"/>
    <b v="0"/>
    <s v="music/jazz"/>
    <n v="40.799492385786799"/>
    <n v="28"/>
    <x v="4"/>
    <s v="jazz"/>
    <x v="876"/>
    <d v="2013-02-04T11:55:27"/>
  </r>
  <r>
    <n v="1351"/>
    <x v="2"/>
    <s v="US"/>
    <s v="USD"/>
    <n v="1387479360"/>
    <n v="1384887360"/>
    <b v="0"/>
    <n v="29"/>
    <b v="0"/>
    <s v="music/jazz"/>
    <n v="67.55"/>
    <n v="46"/>
    <x v="4"/>
    <s v="jazz"/>
    <x v="877"/>
    <d v="2013-12-19T18:56:00"/>
  </r>
  <r>
    <n v="65"/>
    <x v="2"/>
    <s v="US"/>
    <s v="USD"/>
    <n v="1293082524"/>
    <n v="1290490524"/>
    <b v="0"/>
    <n v="2"/>
    <b v="0"/>
    <s v="music/jazz"/>
    <n v="1.3"/>
    <n v="32"/>
    <x v="4"/>
    <s v="jazz"/>
    <x v="878"/>
    <d v="2010-12-23T05:35:24"/>
  </r>
  <r>
    <n v="644"/>
    <x v="2"/>
    <s v="US"/>
    <s v="USD"/>
    <n v="1338321305"/>
    <n v="1336506905"/>
    <b v="0"/>
    <n v="30"/>
    <b v="0"/>
    <s v="music/jazz"/>
    <n v="30.666666666666664"/>
    <n v="21"/>
    <x v="4"/>
    <s v="jazz"/>
    <x v="879"/>
    <d v="2012-05-29T19:55:05"/>
  </r>
  <r>
    <n v="113"/>
    <x v="2"/>
    <s v="US"/>
    <s v="USD"/>
    <n v="1351582938"/>
    <n v="1348731738"/>
    <b v="0"/>
    <n v="8"/>
    <b v="0"/>
    <s v="music/indie rock"/>
    <n v="2.9894179894179893"/>
    <n v="14"/>
    <x v="4"/>
    <s v="indie rock"/>
    <x v="880"/>
    <d v="2012-10-30T07:42:18"/>
  </r>
  <r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302"/>
    <x v="2"/>
    <s v="US"/>
    <s v="USD"/>
    <n v="1315341550"/>
    <n v="1312490350"/>
    <b v="0"/>
    <n v="14"/>
    <b v="0"/>
    <s v="music/indie rock"/>
    <n v="20.133333333333333"/>
    <n v="21"/>
    <x v="4"/>
    <s v="indie rock"/>
    <x v="882"/>
    <d v="2011-09-06T20:39:10"/>
  </r>
  <r>
    <n v="2001"/>
    <x v="2"/>
    <s v="US"/>
    <s v="USD"/>
    <n v="1456957635"/>
    <n v="1451773635"/>
    <b v="0"/>
    <n v="24"/>
    <b v="0"/>
    <s v="music/indie rock"/>
    <n v="40.020000000000003"/>
    <n v="83"/>
    <x v="4"/>
    <s v="indie rock"/>
    <x v="883"/>
    <d v="2016-03-02T22:27:15"/>
  </r>
  <r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750"/>
    <x v="2"/>
    <s v="US"/>
    <s v="USD"/>
    <n v="1483137311"/>
    <n v="1481322911"/>
    <b v="0"/>
    <n v="21"/>
    <b v="0"/>
    <s v="music/indie rock"/>
    <n v="75"/>
    <n v="35"/>
    <x v="4"/>
    <s v="indie rock"/>
    <x v="885"/>
    <d v="2016-12-30T22:35:11"/>
  </r>
  <r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360.3200000000002"/>
    <x v="2"/>
    <s v="US"/>
    <s v="USD"/>
    <n v="1412534943"/>
    <n v="1409942943"/>
    <b v="0"/>
    <n v="32"/>
    <b v="0"/>
    <s v="music/indie rock"/>
    <n v="9.4412800000000008"/>
    <n v="73"/>
    <x v="4"/>
    <s v="indie rock"/>
    <x v="889"/>
    <d v="2014-10-05T18:49:03"/>
  </r>
  <r>
    <n v="125"/>
    <x v="2"/>
    <s v="US"/>
    <s v="USD"/>
    <n v="1385055979"/>
    <n v="1382460379"/>
    <b v="0"/>
    <n v="4"/>
    <b v="0"/>
    <s v="music/indie rock"/>
    <n v="4.1666666666666661"/>
    <n v="31"/>
    <x v="4"/>
    <s v="indie rock"/>
    <x v="890"/>
    <d v="2013-11-21T17:46:19"/>
  </r>
  <r>
    <n v="260"/>
    <x v="2"/>
    <s v="US"/>
    <s v="USD"/>
    <n v="1408581930"/>
    <n v="1405989930"/>
    <b v="0"/>
    <n v="9"/>
    <b v="0"/>
    <s v="music/indie rock"/>
    <n v="3.25"/>
    <n v="28"/>
    <x v="4"/>
    <s v="indie rock"/>
    <x v="891"/>
    <d v="2014-08-21T00:45:30"/>
  </r>
  <r>
    <n v="2445"/>
    <x v="2"/>
    <s v="US"/>
    <s v="USD"/>
    <n v="1280635200"/>
    <n v="1273121283"/>
    <b v="0"/>
    <n v="17"/>
    <b v="0"/>
    <s v="music/indie rock"/>
    <n v="40.75"/>
    <n v="143"/>
    <x v="4"/>
    <s v="indie rock"/>
    <x v="892"/>
    <d v="2010-08-01T04:00:00"/>
  </r>
  <r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7834"/>
    <x v="2"/>
    <s v="US"/>
    <s v="USD"/>
    <n v="1465169610"/>
    <n v="1462577610"/>
    <b v="0"/>
    <n v="53"/>
    <b v="0"/>
    <s v="music/indie rock"/>
    <n v="39.17"/>
    <n v="147"/>
    <x v="4"/>
    <s v="indie rock"/>
    <x v="894"/>
    <d v="2016-06-05T23:33:30"/>
  </r>
  <r>
    <n v="195"/>
    <x v="2"/>
    <s v="US"/>
    <s v="USD"/>
    <n v="1287975829"/>
    <n v="1284087829"/>
    <b v="0"/>
    <n v="7"/>
    <b v="0"/>
    <s v="music/indie rock"/>
    <n v="2.4375"/>
    <n v="27"/>
    <x v="4"/>
    <s v="indie rock"/>
    <x v="895"/>
    <d v="2010-10-25T03:03:49"/>
  </r>
  <r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21"/>
    <x v="2"/>
    <s v="US"/>
    <s v="USD"/>
    <n v="1459365802"/>
    <n v="1456777402"/>
    <b v="0"/>
    <n v="2"/>
    <b v="0"/>
    <s v="music/jazz"/>
    <n v="0.42"/>
    <n v="10"/>
    <x v="4"/>
    <s v="jazz"/>
    <x v="900"/>
    <d v="2016-03-30T19:23:22"/>
  </r>
  <r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151"/>
    <x v="2"/>
    <s v="US"/>
    <s v="USD"/>
    <n v="1451786137"/>
    <n v="1449194137"/>
    <b v="0"/>
    <n v="3"/>
    <b v="0"/>
    <s v="music/jazz"/>
    <n v="0.30199999999999999"/>
    <n v="50"/>
    <x v="4"/>
    <s v="jazz"/>
    <x v="904"/>
    <d v="2016-01-03T01:55:37"/>
  </r>
  <r>
    <n v="196"/>
    <x v="2"/>
    <s v="US"/>
    <s v="USD"/>
    <n v="1295847926"/>
    <n v="1290663926"/>
    <b v="0"/>
    <n v="6"/>
    <b v="0"/>
    <s v="music/jazz"/>
    <n v="3.0153846153846153"/>
    <n v="32"/>
    <x v="4"/>
    <s v="jazz"/>
    <x v="905"/>
    <d v="2011-01-24T05:45:26"/>
  </r>
  <r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123"/>
    <x v="2"/>
    <s v="GB"/>
    <s v="GBP"/>
    <n v="1488546319"/>
    <n v="1483362319"/>
    <b v="0"/>
    <n v="5"/>
    <b v="0"/>
    <s v="music/jazz"/>
    <n v="22.363636363636363"/>
    <n v="24"/>
    <x v="4"/>
    <s v="jazz"/>
    <x v="910"/>
    <d v="2017-03-03T13:05:19"/>
  </r>
  <r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1982"/>
    <x v="2"/>
    <s v="US"/>
    <s v="USD"/>
    <n v="1336188019"/>
    <n v="1333596019"/>
    <b v="0"/>
    <n v="24"/>
    <b v="0"/>
    <s v="music/jazz"/>
    <n v="6.6066666666666665"/>
    <n v="82"/>
    <x v="4"/>
    <s v="jazz"/>
    <x v="913"/>
    <d v="2012-05-05T03:20:19"/>
  </r>
  <r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375"/>
    <x v="2"/>
    <s v="US"/>
    <s v="USD"/>
    <n v="1330577940"/>
    <n v="1327853914"/>
    <b v="0"/>
    <n v="9"/>
    <b v="0"/>
    <s v="music/jazz"/>
    <n v="5.7692307692307692"/>
    <n v="41"/>
    <x v="4"/>
    <s v="jazz"/>
    <x v="915"/>
    <d v="2012-03-01T04:59:00"/>
  </r>
  <r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196"/>
    <x v="2"/>
    <s v="GB"/>
    <s v="GBP"/>
    <n v="1417474761"/>
    <n v="1414879161"/>
    <b v="0"/>
    <n v="10"/>
    <b v="0"/>
    <s v="music/jazz"/>
    <n v="5.0256410256410255"/>
    <n v="19"/>
    <x v="4"/>
    <s v="jazz"/>
    <x v="918"/>
    <d v="2014-12-01T22:59:21"/>
  </r>
  <r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4635"/>
    <x v="2"/>
    <s v="US"/>
    <s v="USD"/>
    <n v="1323666376"/>
    <n v="1320033976"/>
    <b v="0"/>
    <n v="20"/>
    <b v="0"/>
    <s v="music/jazz"/>
    <n v="30.9"/>
    <n v="231"/>
    <x v="4"/>
    <s v="jazz"/>
    <x v="921"/>
    <d v="2011-12-12T05:06:16"/>
  </r>
  <r>
    <n v="5680"/>
    <x v="2"/>
    <s v="US"/>
    <s v="USD"/>
    <n v="1412167393"/>
    <n v="1409143393"/>
    <b v="0"/>
    <n v="30"/>
    <b v="0"/>
    <s v="music/jazz"/>
    <n v="21.037037037037038"/>
    <n v="189"/>
    <x v="4"/>
    <s v="jazz"/>
    <x v="922"/>
    <d v="2014-10-01T12:43:13"/>
  </r>
  <r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27"/>
    <x v="2"/>
    <s v="US"/>
    <s v="USD"/>
    <n v="1360795069"/>
    <n v="1358203069"/>
    <b v="0"/>
    <n v="15"/>
    <b v="0"/>
    <s v="music/jazz"/>
    <n v="10.9"/>
    <n v="21"/>
    <x v="4"/>
    <s v="jazz"/>
    <x v="924"/>
    <d v="2013-02-13T22:37:49"/>
  </r>
  <r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575"/>
    <x v="2"/>
    <s v="US"/>
    <s v="USD"/>
    <n v="1353196800"/>
    <n v="1348864913"/>
    <b v="0"/>
    <n v="28"/>
    <b v="0"/>
    <s v="music/jazz"/>
    <n v="10.86206896551724"/>
    <n v="56"/>
    <x v="4"/>
    <s v="jazz"/>
    <x v="928"/>
    <d v="2012-11-18T00:00:00"/>
  </r>
  <r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131"/>
    <x v="2"/>
    <s v="GB"/>
    <s v="GBP"/>
    <n v="1395007200"/>
    <n v="1392021502"/>
    <b v="0"/>
    <n v="7"/>
    <b v="0"/>
    <s v="music/jazz"/>
    <n v="6.5500000000000007"/>
    <n v="18"/>
    <x v="4"/>
    <s v="jazz"/>
    <x v="931"/>
    <d v="2014-03-16T22:00:00"/>
  </r>
  <r>
    <n v="1381"/>
    <x v="2"/>
    <s v="US"/>
    <s v="USD"/>
    <n v="1363990545"/>
    <n v="1360106145"/>
    <b v="0"/>
    <n v="30"/>
    <b v="0"/>
    <s v="music/jazz"/>
    <n v="14.536842105263158"/>
    <n v="46"/>
    <x v="4"/>
    <s v="jazz"/>
    <x v="932"/>
    <d v="2013-03-22T22:15:45"/>
  </r>
  <r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1520"/>
    <x v="2"/>
    <s v="CA"/>
    <s v="CAD"/>
    <n v="1399183200"/>
    <n v="1396633284"/>
    <b v="0"/>
    <n v="30"/>
    <b v="0"/>
    <s v="music/jazz"/>
    <n v="30.4"/>
    <n v="50"/>
    <x v="4"/>
    <s v="jazz"/>
    <x v="934"/>
    <d v="2014-05-04T06:00:00"/>
  </r>
  <r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1544"/>
    <x v="2"/>
    <s v="US"/>
    <s v="USD"/>
    <n v="1439251926"/>
    <n v="1435363926"/>
    <b v="0"/>
    <n v="14"/>
    <b v="0"/>
    <s v="technology/wearables"/>
    <n v="17.155555555555555"/>
    <n v="110"/>
    <x v="2"/>
    <s v="wearables"/>
    <x v="940"/>
    <d v="2015-08-11T00:12:06"/>
  </r>
  <r>
    <n v="1161"/>
    <x v="2"/>
    <s v="US"/>
    <s v="USD"/>
    <n v="1486693145"/>
    <n v="1484101145"/>
    <b v="0"/>
    <n v="31"/>
    <b v="0"/>
    <s v="technology/wearables"/>
    <n v="2.3220000000000001"/>
    <n v="37"/>
    <x v="2"/>
    <s v="wearables"/>
    <x v="941"/>
    <d v="2017-02-10T02:19:05"/>
  </r>
  <r>
    <n v="668"/>
    <x v="2"/>
    <s v="US"/>
    <s v="USD"/>
    <n v="1455826460"/>
    <n v="1452716060"/>
    <b v="0"/>
    <n v="16"/>
    <b v="0"/>
    <s v="technology/wearables"/>
    <n v="8.9066666666666663"/>
    <n v="41"/>
    <x v="2"/>
    <s v="wearables"/>
    <x v="942"/>
    <d v="2016-02-18T20:14:20"/>
  </r>
  <r>
    <n v="289"/>
    <x v="2"/>
    <s v="US"/>
    <s v="USD"/>
    <n v="1480438905"/>
    <n v="1477843305"/>
    <b v="0"/>
    <n v="12"/>
    <b v="0"/>
    <s v="technology/wearables"/>
    <n v="9.6333333333333346"/>
    <n v="24"/>
    <x v="2"/>
    <s v="wearables"/>
    <x v="943"/>
    <d v="2016-11-29T17:01:45"/>
  </r>
  <r>
    <n v="6663"/>
    <x v="2"/>
    <s v="US"/>
    <s v="USD"/>
    <n v="1460988000"/>
    <n v="1458050450"/>
    <b v="0"/>
    <n v="96"/>
    <b v="0"/>
    <s v="technology/wearables"/>
    <n v="13.325999999999999"/>
    <n v="69"/>
    <x v="2"/>
    <s v="wearables"/>
    <x v="944"/>
    <d v="2016-04-18T14:00:00"/>
  </r>
  <r>
    <n v="2484"/>
    <x v="2"/>
    <s v="FR"/>
    <s v="EUR"/>
    <n v="1487462340"/>
    <n v="1482958626"/>
    <b v="0"/>
    <n v="16"/>
    <b v="0"/>
    <s v="technology/wearables"/>
    <n v="2.484"/>
    <n v="155"/>
    <x v="2"/>
    <s v="wearables"/>
    <x v="945"/>
    <d v="2017-02-18T23:59:00"/>
  </r>
  <r>
    <n v="286"/>
    <x v="2"/>
    <s v="US"/>
    <s v="USD"/>
    <n v="1473444048"/>
    <n v="1470852048"/>
    <b v="0"/>
    <n v="5"/>
    <b v="0"/>
    <s v="technology/wearables"/>
    <n v="1.9066666666666665"/>
    <n v="57"/>
    <x v="2"/>
    <s v="wearables"/>
    <x v="946"/>
    <d v="2016-09-09T18:00:48"/>
  </r>
  <r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1402"/>
    <x v="2"/>
    <s v="CA"/>
    <s v="CAD"/>
    <n v="1453053661"/>
    <n v="1450461661"/>
    <b v="0"/>
    <n v="24"/>
    <b v="0"/>
    <s v="technology/wearables"/>
    <n v="28.04"/>
    <n v="58"/>
    <x v="2"/>
    <s v="wearables"/>
    <x v="950"/>
    <d v="2016-01-17T18:01:01"/>
  </r>
  <r>
    <n v="19195"/>
    <x v="2"/>
    <s v="US"/>
    <s v="USD"/>
    <n v="1465054872"/>
    <n v="1461166872"/>
    <b v="0"/>
    <n v="121"/>
    <b v="0"/>
    <s v="technology/wearables"/>
    <n v="38.39"/>
    <n v="158"/>
    <x v="2"/>
    <s v="wearables"/>
    <x v="951"/>
    <d v="2016-06-04T15:41:12"/>
  </r>
  <r>
    <n v="19572"/>
    <x v="2"/>
    <s v="US"/>
    <s v="USD"/>
    <n v="1479483812"/>
    <n v="1476888212"/>
    <b v="0"/>
    <n v="196"/>
    <b v="0"/>
    <s v="technology/wearables"/>
    <n v="39.942857142857143"/>
    <n v="99"/>
    <x v="2"/>
    <s v="wearables"/>
    <x v="952"/>
    <d v="2016-11-18T15:43:32"/>
  </r>
  <r>
    <n v="126"/>
    <x v="2"/>
    <s v="US"/>
    <s v="USD"/>
    <n v="1422158199"/>
    <n v="1419566199"/>
    <b v="0"/>
    <n v="5"/>
    <b v="0"/>
    <s v="technology/wearables"/>
    <n v="0.84"/>
    <n v="25"/>
    <x v="2"/>
    <s v="wearables"/>
    <x v="953"/>
    <d v="2015-01-25T03:56:39"/>
  </r>
  <r>
    <n v="6511"/>
    <x v="2"/>
    <s v="US"/>
    <s v="USD"/>
    <n v="1440100839"/>
    <n v="1436472039"/>
    <b v="0"/>
    <n v="73"/>
    <b v="0"/>
    <s v="technology/wearables"/>
    <n v="43.406666666666666"/>
    <n v="89"/>
    <x v="2"/>
    <s v="wearables"/>
    <x v="954"/>
    <d v="2015-08-20T20:00:39"/>
  </r>
  <r>
    <n v="16984"/>
    <x v="2"/>
    <s v="US"/>
    <s v="USD"/>
    <n v="1473750300"/>
    <n v="1470294300"/>
    <b v="0"/>
    <n v="93"/>
    <b v="0"/>
    <s v="technology/wearables"/>
    <n v="5.6613333333333333"/>
    <n v="182"/>
    <x v="2"/>
    <s v="wearables"/>
    <x v="955"/>
    <d v="2016-09-13T07:05:00"/>
  </r>
  <r>
    <n v="861"/>
    <x v="2"/>
    <s v="US"/>
    <s v="USD"/>
    <n v="1430081759"/>
    <n v="1424901359"/>
    <b v="0"/>
    <n v="17"/>
    <b v="0"/>
    <s v="technology/wearables"/>
    <n v="1.722"/>
    <n v="50"/>
    <x v="2"/>
    <s v="wearables"/>
    <x v="956"/>
    <d v="2015-04-26T20:55:59"/>
  </r>
  <r>
    <n v="233"/>
    <x v="2"/>
    <s v="US"/>
    <s v="USD"/>
    <n v="1479392133"/>
    <n v="1476710133"/>
    <b v="0"/>
    <n v="7"/>
    <b v="0"/>
    <s v="technology/wearables"/>
    <n v="1.9416666666666664"/>
    <n v="33"/>
    <x v="2"/>
    <s v="wearables"/>
    <x v="957"/>
    <d v="2016-11-17T14:15:33"/>
  </r>
  <r>
    <n v="881"/>
    <x v="2"/>
    <s v="US"/>
    <s v="USD"/>
    <n v="1428641940"/>
    <n v="1426792563"/>
    <b v="0"/>
    <n v="17"/>
    <b v="0"/>
    <s v="technology/wearables"/>
    <n v="11.328275684711327"/>
    <n v="51"/>
    <x v="2"/>
    <s v="wearables"/>
    <x v="958"/>
    <d v="2015-04-10T04:59:00"/>
  </r>
  <r>
    <n v="19430"/>
    <x v="2"/>
    <s v="US"/>
    <s v="USD"/>
    <n v="1421640665"/>
    <n v="1419048665"/>
    <b v="0"/>
    <n v="171"/>
    <b v="0"/>
    <s v="technology/wearables"/>
    <n v="38.86"/>
    <n v="113"/>
    <x v="2"/>
    <s v="wearables"/>
    <x v="959"/>
    <d v="2015-01-19T04:11:05"/>
  </r>
  <r>
    <n v="25655"/>
    <x v="2"/>
    <s v="US"/>
    <s v="USD"/>
    <n v="1489500155"/>
    <n v="1485874955"/>
    <b v="0"/>
    <n v="188"/>
    <b v="0"/>
    <s v="technology/wearables"/>
    <n v="46.100628930817614"/>
    <n v="136"/>
    <x v="2"/>
    <s v="wearables"/>
    <x v="960"/>
    <d v="2017-03-14T14:02:35"/>
  </r>
  <r>
    <n v="40079"/>
    <x v="2"/>
    <s v="US"/>
    <s v="USD"/>
    <n v="1487617200"/>
    <n v="1483634335"/>
    <b v="0"/>
    <n v="110"/>
    <b v="0"/>
    <s v="technology/wearables"/>
    <n v="42.188421052631583"/>
    <n v="364"/>
    <x v="2"/>
    <s v="wearables"/>
    <x v="961"/>
    <d v="2017-02-20T19:00:00"/>
  </r>
  <r>
    <n v="712"/>
    <x v="2"/>
    <s v="US"/>
    <s v="USD"/>
    <n v="1455210353"/>
    <n v="1451927153"/>
    <b v="0"/>
    <n v="37"/>
    <b v="0"/>
    <s v="technology/wearables"/>
    <n v="28.48"/>
    <n v="19"/>
    <x v="2"/>
    <s v="wearables"/>
    <x v="962"/>
    <d v="2016-02-11T17:05:53"/>
  </r>
  <r>
    <n v="377"/>
    <x v="2"/>
    <s v="US"/>
    <s v="USD"/>
    <n v="1476717319"/>
    <n v="1473693319"/>
    <b v="0"/>
    <n v="9"/>
    <b v="0"/>
    <s v="technology/wearables"/>
    <n v="1.077142857142857"/>
    <n v="41"/>
    <x v="2"/>
    <s v="wearables"/>
    <x v="963"/>
    <d v="2016-10-17T15:15:19"/>
  </r>
  <r>
    <n v="879"/>
    <x v="2"/>
    <s v="CA"/>
    <s v="CAD"/>
    <n v="1441119919"/>
    <n v="1437663919"/>
    <b v="0"/>
    <n v="29"/>
    <b v="0"/>
    <s v="technology/wearables"/>
    <n v="0.79909090909090907"/>
    <n v="30"/>
    <x v="2"/>
    <s v="wearables"/>
    <x v="964"/>
    <d v="2015-09-01T15:05:19"/>
  </r>
  <r>
    <n v="298"/>
    <x v="2"/>
    <s v="US"/>
    <s v="USD"/>
    <n v="1477454340"/>
    <n v="1474676646"/>
    <b v="0"/>
    <n v="6"/>
    <b v="0"/>
    <s v="technology/wearables"/>
    <n v="1.1919999999999999"/>
    <n v="49"/>
    <x v="2"/>
    <s v="wearables"/>
    <x v="965"/>
    <d v="2016-10-26T03:59:00"/>
  </r>
  <r>
    <n v="1776"/>
    <x v="2"/>
    <s v="US"/>
    <s v="USD"/>
    <n v="1475766932"/>
    <n v="1473174932"/>
    <b v="0"/>
    <n v="30"/>
    <b v="0"/>
    <s v="technology/wearables"/>
    <n v="14.799999999999999"/>
    <n v="59"/>
    <x v="2"/>
    <s v="wearables"/>
    <x v="966"/>
    <d v="2016-10-06T15:15:32"/>
  </r>
  <r>
    <n v="3562"/>
    <x v="2"/>
    <s v="US"/>
    <s v="USD"/>
    <n v="1461301574"/>
    <n v="1456121174"/>
    <b v="0"/>
    <n v="81"/>
    <b v="0"/>
    <s v="technology/wearables"/>
    <n v="17.810000000000002"/>
    <n v="43"/>
    <x v="2"/>
    <s v="wearables"/>
    <x v="967"/>
    <d v="2016-04-22T05:06:14"/>
  </r>
  <r>
    <n v="106"/>
    <x v="2"/>
    <s v="US"/>
    <s v="USD"/>
    <n v="1408134034"/>
    <n v="1405542034"/>
    <b v="0"/>
    <n v="4"/>
    <b v="0"/>
    <s v="technology/wearables"/>
    <n v="1.325"/>
    <n v="26"/>
    <x v="2"/>
    <s v="wearables"/>
    <x v="968"/>
    <d v="2014-08-15T20:20:34"/>
  </r>
  <r>
    <n v="14000"/>
    <x v="2"/>
    <s v="MX"/>
    <s v="MXN"/>
    <n v="1486624607"/>
    <n v="1483773407"/>
    <b v="0"/>
    <n v="11"/>
    <b v="0"/>
    <s v="technology/wearables"/>
    <n v="46.666666666666664"/>
    <n v="1272"/>
    <x v="2"/>
    <s v="wearables"/>
    <x v="969"/>
    <d v="2017-02-09T07:16:47"/>
  </r>
  <r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226"/>
    <x v="2"/>
    <s v="US"/>
    <s v="USD"/>
    <n v="1433178060"/>
    <n v="1429290060"/>
    <b v="0"/>
    <n v="5"/>
    <b v="0"/>
    <s v="technology/wearables"/>
    <n v="0.22599999999999998"/>
    <n v="45"/>
    <x v="2"/>
    <s v="wearables"/>
    <x v="971"/>
    <d v="2015-06-01T17:01:00"/>
  </r>
  <r>
    <n v="6925"/>
    <x v="2"/>
    <s v="US"/>
    <s v="USD"/>
    <n v="1409813940"/>
    <n v="1407271598"/>
    <b v="0"/>
    <n v="45"/>
    <b v="0"/>
    <s v="technology/wearables"/>
    <n v="34.625"/>
    <n v="153"/>
    <x v="2"/>
    <s v="wearables"/>
    <x v="972"/>
    <d v="2014-09-04T06:59:00"/>
  </r>
  <r>
    <n v="411"/>
    <x v="2"/>
    <s v="US"/>
    <s v="USD"/>
    <n v="1447032093"/>
    <n v="1441844493"/>
    <b v="0"/>
    <n v="8"/>
    <b v="0"/>
    <s v="technology/wearables"/>
    <n v="2.0549999999999997"/>
    <n v="51"/>
    <x v="2"/>
    <s v="wearables"/>
    <x v="973"/>
    <d v="2015-11-09T01:21:33"/>
  </r>
  <r>
    <n v="280"/>
    <x v="2"/>
    <s v="US"/>
    <s v="USD"/>
    <n v="1458925156"/>
    <n v="1456336756"/>
    <b v="0"/>
    <n v="3"/>
    <b v="0"/>
    <s v="technology/wearables"/>
    <n v="0.55999999999999994"/>
    <n v="93"/>
    <x v="2"/>
    <s v="wearables"/>
    <x v="974"/>
    <d v="2016-03-25T16:59:16"/>
  </r>
  <r>
    <n v="2607"/>
    <x v="2"/>
    <s v="US"/>
    <s v="USD"/>
    <n v="1467132185"/>
    <n v="1461948185"/>
    <b v="0"/>
    <n v="24"/>
    <b v="0"/>
    <s v="technology/wearables"/>
    <n v="2.6069999999999998"/>
    <n v="108"/>
    <x v="2"/>
    <s v="wearables"/>
    <x v="975"/>
    <d v="2016-06-28T16:43:05"/>
  </r>
  <r>
    <n v="2889"/>
    <x v="2"/>
    <s v="AU"/>
    <s v="AUD"/>
    <n v="1439515497"/>
    <n v="1435627497"/>
    <b v="0"/>
    <n v="18"/>
    <b v="0"/>
    <s v="technology/wearables"/>
    <n v="1.9259999999999999"/>
    <n v="160"/>
    <x v="2"/>
    <s v="wearables"/>
    <x v="976"/>
    <d v="2015-08-14T01:24:57"/>
  </r>
  <r>
    <n v="909"/>
    <x v="2"/>
    <s v="AT"/>
    <s v="EUR"/>
    <n v="1456094197"/>
    <n v="1453502197"/>
    <b v="0"/>
    <n v="12"/>
    <b v="0"/>
    <s v="technology/wearables"/>
    <n v="33.666666666666664"/>
    <n v="75"/>
    <x v="2"/>
    <s v="wearables"/>
    <x v="977"/>
    <d v="2016-02-21T22:36:37"/>
  </r>
  <r>
    <n v="97273"/>
    <x v="2"/>
    <s v="SE"/>
    <s v="SEK"/>
    <n v="1456385101"/>
    <n v="1453793101"/>
    <b v="0"/>
    <n v="123"/>
    <b v="0"/>
    <s v="technology/wearables"/>
    <n v="56.263267182990241"/>
    <n v="790"/>
    <x v="2"/>
    <s v="wearables"/>
    <x v="978"/>
    <d v="2016-02-25T07:25:01"/>
  </r>
  <r>
    <n v="28986.16"/>
    <x v="2"/>
    <s v="US"/>
    <s v="USD"/>
    <n v="1466449140"/>
    <n v="1463392828"/>
    <b v="0"/>
    <n v="96"/>
    <b v="0"/>
    <s v="technology/wearables"/>
    <n v="82.817599999999999"/>
    <n v="301"/>
    <x v="2"/>
    <s v="wearables"/>
    <x v="979"/>
    <d v="2016-06-20T18:59:00"/>
  </r>
  <r>
    <n v="1486"/>
    <x v="2"/>
    <s v="US"/>
    <s v="USD"/>
    <n v="1417387322"/>
    <n v="1413495722"/>
    <b v="0"/>
    <n v="31"/>
    <b v="0"/>
    <s v="technology/wearables"/>
    <n v="14.860000000000001"/>
    <n v="47"/>
    <x v="2"/>
    <s v="wearables"/>
    <x v="980"/>
    <d v="2014-11-30T22:42:02"/>
  </r>
  <r>
    <n v="11"/>
    <x v="2"/>
    <s v="US"/>
    <s v="USD"/>
    <n v="1407624222"/>
    <n v="1405032222"/>
    <b v="0"/>
    <n v="4"/>
    <b v="0"/>
    <s v="technology/wearables"/>
    <n v="1.2375123751237513E-2"/>
    <n v="2"/>
    <x v="2"/>
    <s v="wearables"/>
    <x v="981"/>
    <d v="2014-08-09T22:43:42"/>
  </r>
  <r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30751"/>
    <x v="2"/>
    <s v="ES"/>
    <s v="EUR"/>
    <n v="1471985640"/>
    <n v="1469289685"/>
    <b v="0"/>
    <n v="179"/>
    <b v="0"/>
    <s v="technology/wearables"/>
    <n v="29.506136117214709"/>
    <n v="171"/>
    <x v="2"/>
    <s v="wearables"/>
    <x v="983"/>
    <d v="2016-08-23T20:54:00"/>
  </r>
  <r>
    <n v="106"/>
    <x v="2"/>
    <s v="US"/>
    <s v="USD"/>
    <n v="1427507208"/>
    <n v="1424918808"/>
    <b v="0"/>
    <n v="3"/>
    <b v="0"/>
    <s v="technology/wearables"/>
    <n v="1.06"/>
    <n v="35"/>
    <x v="2"/>
    <s v="wearables"/>
    <x v="984"/>
    <d v="2015-03-28T01:46:48"/>
  </r>
  <r>
    <n v="1888"/>
    <x v="2"/>
    <s v="DE"/>
    <s v="EUR"/>
    <n v="1451602800"/>
    <n v="1449011610"/>
    <b v="0"/>
    <n v="23"/>
    <b v="0"/>
    <s v="technology/wearables"/>
    <n v="6.293333333333333"/>
    <n v="82"/>
    <x v="2"/>
    <s v="wearables"/>
    <x v="985"/>
    <d v="2015-12-31T23:00:00"/>
  </r>
  <r>
    <n v="2550"/>
    <x v="2"/>
    <s v="GB"/>
    <s v="GBP"/>
    <n v="1452384000"/>
    <n v="1447698300"/>
    <b v="0"/>
    <n v="23"/>
    <b v="0"/>
    <s v="technology/wearables"/>
    <n v="12.75"/>
    <n v="110"/>
    <x v="2"/>
    <s v="wearables"/>
    <x v="986"/>
    <d v="2016-01-10T00:00:00"/>
  </r>
  <r>
    <n v="6610"/>
    <x v="2"/>
    <s v="NL"/>
    <s v="EUR"/>
    <n v="1403507050"/>
    <n v="1400051050"/>
    <b v="0"/>
    <n v="41"/>
    <b v="0"/>
    <s v="technology/wearables"/>
    <n v="13.22"/>
    <n v="161"/>
    <x v="2"/>
    <s v="wearables"/>
    <x v="987"/>
    <d v="2014-06-23T07:04:10"/>
  </r>
  <r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677"/>
    <x v="2"/>
    <s v="US"/>
    <s v="USD"/>
    <n v="1475101495"/>
    <n v="1472509495"/>
    <b v="0"/>
    <n v="32"/>
    <b v="0"/>
    <s v="technology/wearables"/>
    <n v="16.77"/>
    <n v="52"/>
    <x v="2"/>
    <s v="wearables"/>
    <x v="989"/>
    <d v="2016-09-28T22:24:55"/>
  </r>
  <r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212"/>
    <x v="2"/>
    <s v="GB"/>
    <s v="GBP"/>
    <n v="1468349460"/>
    <n v="1466186988"/>
    <b v="0"/>
    <n v="7"/>
    <b v="0"/>
    <s v="technology/wearables"/>
    <n v="4.24"/>
    <n v="30"/>
    <x v="2"/>
    <s v="wearables"/>
    <x v="991"/>
    <d v="2016-07-12T18:51:00"/>
  </r>
  <r>
    <n v="467"/>
    <x v="2"/>
    <s v="US"/>
    <s v="USD"/>
    <n v="1462655519"/>
    <n v="1457475119"/>
    <b v="0"/>
    <n v="4"/>
    <b v="0"/>
    <s v="technology/wearables"/>
    <n v="0.46699999999999997"/>
    <n v="116"/>
    <x v="2"/>
    <s v="wearables"/>
    <x v="992"/>
    <d v="2016-05-07T21:11:59"/>
  </r>
  <r>
    <n v="17561"/>
    <x v="2"/>
    <s v="US"/>
    <s v="USD"/>
    <n v="1478926800"/>
    <n v="1476054568"/>
    <b v="0"/>
    <n v="196"/>
    <b v="0"/>
    <s v="technology/wearables"/>
    <n v="25.087142857142858"/>
    <n v="89"/>
    <x v="2"/>
    <s v="wearables"/>
    <x v="993"/>
    <d v="2016-11-12T05:00:00"/>
  </r>
  <r>
    <n v="4669"/>
    <x v="2"/>
    <s v="US"/>
    <s v="USD"/>
    <n v="1417388340"/>
    <n v="1412835530"/>
    <b v="0"/>
    <n v="11"/>
    <b v="0"/>
    <s v="technology/wearables"/>
    <n v="2.3345000000000002"/>
    <n v="424"/>
    <x v="2"/>
    <s v="wearables"/>
    <x v="994"/>
    <d v="2014-11-30T22:59:00"/>
  </r>
  <r>
    <n v="726"/>
    <x v="2"/>
    <s v="US"/>
    <s v="USD"/>
    <n v="1417276800"/>
    <n v="1415140480"/>
    <b v="0"/>
    <n v="9"/>
    <b v="0"/>
    <s v="technology/wearables"/>
    <n v="7.26"/>
    <n v="80"/>
    <x v="2"/>
    <s v="wearables"/>
    <x v="995"/>
    <d v="2014-11-29T16:00:00"/>
  </r>
  <r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65"/>
    <x v="2"/>
    <s v="US"/>
    <s v="USD"/>
    <n v="1417145297"/>
    <n v="1414549697"/>
    <b v="0"/>
    <n v="8"/>
    <b v="0"/>
    <s v="technology/wearables"/>
    <n v="1.3"/>
    <n v="8"/>
    <x v="2"/>
    <s v="wearables"/>
    <x v="997"/>
    <d v="2014-11-28T03:28:17"/>
  </r>
  <r>
    <n v="35135"/>
    <x v="2"/>
    <s v="CA"/>
    <s v="CAD"/>
    <n v="1447909401"/>
    <n v="1444017801"/>
    <b v="0"/>
    <n v="229"/>
    <b v="0"/>
    <s v="technology/wearables"/>
    <n v="58.558333333333337"/>
    <n v="153"/>
    <x v="2"/>
    <s v="wearables"/>
    <x v="998"/>
    <d v="2015-11-19T05:03:21"/>
  </r>
  <r>
    <n v="11683"/>
    <x v="2"/>
    <s v="CA"/>
    <s v="CAD"/>
    <n v="1415865720"/>
    <n v="1413270690"/>
    <b v="0"/>
    <n v="40"/>
    <b v="0"/>
    <s v="technology/wearables"/>
    <n v="7.7886666666666677"/>
    <n v="292"/>
    <x v="2"/>
    <s v="wearables"/>
    <x v="999"/>
    <d v="2014-11-13T08:02:00"/>
  </r>
  <r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2960"/>
    <x v="1"/>
    <s v="US"/>
    <s v="USD"/>
    <n v="1450331940"/>
    <n v="1447777514"/>
    <b v="0"/>
    <n v="22"/>
    <b v="0"/>
    <s v="technology/wearables"/>
    <n v="29.6029602960296"/>
    <n v="134"/>
    <x v="2"/>
    <s v="wearables"/>
    <x v="1002"/>
    <d v="2015-12-17T05:59:00"/>
  </r>
  <r>
    <n v="3211"/>
    <x v="1"/>
    <s v="FR"/>
    <s v="EUR"/>
    <n v="1489680061"/>
    <n v="1487091661"/>
    <b v="0"/>
    <n v="15"/>
    <b v="0"/>
    <s v="technology/wearables"/>
    <n v="16.055"/>
    <n v="214"/>
    <x v="2"/>
    <s v="wearables"/>
    <x v="1003"/>
    <d v="2017-03-16T16:01:01"/>
  </r>
  <r>
    <n v="20552"/>
    <x v="1"/>
    <s v="US"/>
    <s v="USD"/>
    <n v="1455814827"/>
    <n v="1453222827"/>
    <b v="0"/>
    <n v="95"/>
    <b v="0"/>
    <s v="technology/wearables"/>
    <n v="82.207999999999998"/>
    <n v="216"/>
    <x v="2"/>
    <s v="wearables"/>
    <x v="1004"/>
    <d v="2016-02-18T17:00:27"/>
  </r>
  <r>
    <n v="150102"/>
    <x v="1"/>
    <s v="US"/>
    <s v="USD"/>
    <n v="1446217183"/>
    <n v="1443538783"/>
    <b v="0"/>
    <n v="161"/>
    <b v="0"/>
    <s v="technology/wearables"/>
    <n v="75.051000000000002"/>
    <n v="932"/>
    <x v="2"/>
    <s v="wearables"/>
    <x v="1005"/>
    <d v="2015-10-30T14:59:43"/>
  </r>
  <r>
    <n v="234"/>
    <x v="1"/>
    <s v="US"/>
    <s v="USD"/>
    <n v="1418368260"/>
    <n v="1417654672"/>
    <b v="0"/>
    <n v="8"/>
    <b v="0"/>
    <s v="technology/wearables"/>
    <n v="5.8500000000000005"/>
    <n v="29"/>
    <x v="2"/>
    <s v="wearables"/>
    <x v="1006"/>
    <d v="2014-12-12T07:11:00"/>
  </r>
  <r>
    <n v="13296"/>
    <x v="1"/>
    <s v="US"/>
    <s v="USD"/>
    <n v="1481727623"/>
    <n v="1478095223"/>
    <b v="0"/>
    <n v="76"/>
    <b v="0"/>
    <s v="technology/wearables"/>
    <n v="44.32"/>
    <n v="174"/>
    <x v="2"/>
    <s v="wearables"/>
    <x v="1007"/>
    <d v="2016-12-14T15:00:23"/>
  </r>
  <r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76751.05"/>
    <x v="1"/>
    <s v="US"/>
    <s v="USD"/>
    <n v="1485254052"/>
    <n v="1481366052"/>
    <b v="0"/>
    <n v="775"/>
    <b v="0"/>
    <s v="technology/wearables"/>
    <n v="21535.021000000001"/>
    <n v="1389"/>
    <x v="2"/>
    <s v="wearables"/>
    <x v="1012"/>
    <d v="2017-01-24T10:34:12"/>
  </r>
  <r>
    <n v="8632"/>
    <x v="1"/>
    <s v="US"/>
    <s v="USD"/>
    <n v="1451419200"/>
    <n v="1449000056"/>
    <b v="0"/>
    <n v="90"/>
    <b v="0"/>
    <s v="technology/wearables"/>
    <n v="34.527999999999999"/>
    <n v="95"/>
    <x v="2"/>
    <s v="wearables"/>
    <x v="1013"/>
    <d v="2015-12-29T20:00:00"/>
  </r>
  <r>
    <n v="3060"/>
    <x v="1"/>
    <s v="US"/>
    <s v="USD"/>
    <n v="1420070615"/>
    <n v="1415750615"/>
    <b v="0"/>
    <n v="16"/>
    <b v="0"/>
    <s v="technology/wearables"/>
    <n v="30.599999999999998"/>
    <n v="191"/>
    <x v="2"/>
    <s v="wearables"/>
    <x v="1014"/>
    <d v="2015-01-01T00:03:35"/>
  </r>
  <r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2842"/>
    <x v="1"/>
    <s v="US"/>
    <s v="USD"/>
    <n v="1459992856"/>
    <n v="1456108456"/>
    <b v="0"/>
    <n v="38"/>
    <b v="0"/>
    <s v="technology/wearables"/>
    <n v="2.8420000000000001"/>
    <n v="74"/>
    <x v="2"/>
    <s v="wearables"/>
    <x v="1016"/>
    <d v="2016-04-07T01:34:16"/>
  </r>
  <r>
    <n v="57197"/>
    <x v="1"/>
    <s v="US"/>
    <s v="USD"/>
    <n v="1448125935"/>
    <n v="1444666335"/>
    <b v="0"/>
    <n v="355"/>
    <b v="0"/>
    <s v="technology/wearables"/>
    <n v="22.878799999999998"/>
    <n v="161"/>
    <x v="2"/>
    <s v="wearables"/>
    <x v="1017"/>
    <d v="2015-11-21T17:12:15"/>
  </r>
  <r>
    <n v="621"/>
    <x v="1"/>
    <s v="US"/>
    <s v="USD"/>
    <n v="1468496933"/>
    <n v="1465904933"/>
    <b v="0"/>
    <n v="7"/>
    <b v="0"/>
    <s v="technology/wearables"/>
    <n v="3.105"/>
    <n v="88"/>
    <x v="2"/>
    <s v="wearables"/>
    <x v="1018"/>
    <d v="2016-07-14T11:48:53"/>
  </r>
  <r>
    <n v="21300"/>
    <x v="1"/>
    <s v="US"/>
    <s v="USD"/>
    <n v="1423092149"/>
    <n v="1420500149"/>
    <b v="0"/>
    <n v="400"/>
    <b v="0"/>
    <s v="technology/wearables"/>
    <n v="47.333333333333336"/>
    <n v="53"/>
    <x v="2"/>
    <s v="wearables"/>
    <x v="1019"/>
    <d v="2015-02-04T23:22:29"/>
  </r>
  <r>
    <n v="3186"/>
    <x v="0"/>
    <s v="CA"/>
    <s v="CAD"/>
    <n v="1433206020"/>
    <n v="1430617209"/>
    <b v="0"/>
    <n v="30"/>
    <b v="1"/>
    <s v="music/electronic music"/>
    <n v="205.54838709677421"/>
    <n v="106"/>
    <x v="4"/>
    <s v="electronic music"/>
    <x v="1020"/>
    <d v="2015-06-02T00:47:00"/>
  </r>
  <r>
    <n v="10554.11"/>
    <x v="0"/>
    <s v="US"/>
    <s v="USD"/>
    <n v="1445054400"/>
    <n v="1443074571"/>
    <b v="1"/>
    <n v="478"/>
    <b v="1"/>
    <s v="music/electronic music"/>
    <n v="351.80366666666669"/>
    <n v="22"/>
    <x v="4"/>
    <s v="electronic music"/>
    <x v="1021"/>
    <d v="2015-10-17T04:00:00"/>
  </r>
  <r>
    <n v="2298"/>
    <x v="0"/>
    <s v="US"/>
    <s v="USD"/>
    <n v="1431876677"/>
    <n v="1429284677"/>
    <b v="1"/>
    <n v="74"/>
    <b v="1"/>
    <s v="music/electronic music"/>
    <n v="114.9"/>
    <n v="31"/>
    <x v="4"/>
    <s v="electronic music"/>
    <x v="1022"/>
    <d v="2015-05-17T15:31:17"/>
  </r>
  <r>
    <n v="4743"/>
    <x v="0"/>
    <s v="GB"/>
    <s v="GBP"/>
    <n v="1434837861"/>
    <n v="1432245861"/>
    <b v="0"/>
    <n v="131"/>
    <b v="1"/>
    <s v="music/electronic music"/>
    <n v="237.15"/>
    <n v="36"/>
    <x v="4"/>
    <s v="electronic music"/>
    <x v="1023"/>
    <d v="2015-06-20T22:04:21"/>
  </r>
  <r>
    <n v="23727.55"/>
    <x v="0"/>
    <s v="SE"/>
    <s v="SEK"/>
    <n v="1454248563"/>
    <n v="1451656563"/>
    <b v="1"/>
    <n v="61"/>
    <b v="1"/>
    <s v="music/electronic music"/>
    <n v="118.63774999999998"/>
    <n v="388"/>
    <x v="4"/>
    <s v="electronic music"/>
    <x v="1024"/>
    <d v="2016-01-31T13:56:03"/>
  </r>
  <r>
    <n v="76949.820000000007"/>
    <x v="0"/>
    <s v="US"/>
    <s v="USD"/>
    <n v="1426532437"/>
    <n v="1423944037"/>
    <b v="1"/>
    <n v="1071"/>
    <b v="1"/>
    <s v="music/electronic music"/>
    <n v="109.92831428571431"/>
    <n v="71"/>
    <x v="4"/>
    <s v="electronic music"/>
    <x v="1025"/>
    <d v="2015-03-16T19:00:37"/>
  </r>
  <r>
    <n v="7000.58"/>
    <x v="0"/>
    <s v="GB"/>
    <s v="GBP"/>
    <n v="1459414016"/>
    <n v="1456480016"/>
    <b v="1"/>
    <n v="122"/>
    <b v="1"/>
    <s v="music/electronic music"/>
    <n v="100.00828571428571"/>
    <n v="57"/>
    <x v="4"/>
    <s v="electronic music"/>
    <x v="1026"/>
    <d v="2016-03-31T08:46:56"/>
  </r>
  <r>
    <n v="7733"/>
    <x v="0"/>
    <s v="US"/>
    <s v="USD"/>
    <n v="1414025347"/>
    <n v="1411433347"/>
    <b v="1"/>
    <n v="111"/>
    <b v="1"/>
    <s v="music/electronic music"/>
    <n v="103.09292094387415"/>
    <n v="69"/>
    <x v="4"/>
    <s v="electronic music"/>
    <x v="1027"/>
    <d v="2014-10-23T00:49:07"/>
  </r>
  <r>
    <n v="11727"/>
    <x v="0"/>
    <s v="GB"/>
    <s v="GBP"/>
    <n v="1488830400"/>
    <n v="1484924605"/>
    <b v="1"/>
    <n v="255"/>
    <b v="1"/>
    <s v="music/electronic music"/>
    <n v="117.27000000000001"/>
    <n v="45"/>
    <x v="4"/>
    <s v="electronic music"/>
    <x v="1028"/>
    <d v="2017-03-06T20:00:00"/>
  </r>
  <r>
    <n v="11176"/>
    <x v="0"/>
    <s v="SE"/>
    <s v="SEK"/>
    <n v="1428184740"/>
    <n v="1423501507"/>
    <b v="0"/>
    <n v="141"/>
    <b v="1"/>
    <s v="music/electronic music"/>
    <n v="111.75999999999999"/>
    <n v="79"/>
    <x v="4"/>
    <s v="electronic music"/>
    <x v="1029"/>
    <d v="2015-04-04T21:59:00"/>
  </r>
  <r>
    <n v="6842"/>
    <x v="0"/>
    <s v="US"/>
    <s v="USD"/>
    <n v="1473680149"/>
    <n v="1472470549"/>
    <b v="0"/>
    <n v="159"/>
    <b v="1"/>
    <s v="music/electronic music"/>
    <n v="342.09999999999997"/>
    <n v="43"/>
    <x v="4"/>
    <s v="electronic music"/>
    <x v="1030"/>
    <d v="2016-09-12T11:35:49"/>
  </r>
  <r>
    <n v="10740"/>
    <x v="0"/>
    <s v="US"/>
    <s v="USD"/>
    <n v="1450290010"/>
    <n v="1447698010"/>
    <b v="0"/>
    <n v="99"/>
    <b v="1"/>
    <s v="music/electronic music"/>
    <n v="107.4"/>
    <n v="108"/>
    <x v="4"/>
    <s v="electronic music"/>
    <x v="1031"/>
    <d v="2015-12-16T18:20:10"/>
  </r>
  <r>
    <n v="5858.84"/>
    <x v="0"/>
    <s v="US"/>
    <s v="USD"/>
    <n v="1466697625"/>
    <n v="1464105625"/>
    <b v="0"/>
    <n v="96"/>
    <b v="1"/>
    <s v="music/electronic music"/>
    <n v="108.49703703703703"/>
    <n v="61"/>
    <x v="4"/>
    <s v="electronic music"/>
    <x v="1032"/>
    <d v="2016-06-23T16:00:25"/>
  </r>
  <r>
    <n v="1366"/>
    <x v="0"/>
    <s v="GB"/>
    <s v="GBP"/>
    <n v="1481564080"/>
    <n v="1479144880"/>
    <b v="0"/>
    <n v="27"/>
    <b v="1"/>
    <s v="music/electronic music"/>
    <n v="102.86144578313252"/>
    <n v="50"/>
    <x v="4"/>
    <s v="electronic music"/>
    <x v="1033"/>
    <d v="2016-12-12T17:34:40"/>
  </r>
  <r>
    <n v="6500.09"/>
    <x v="0"/>
    <s v="US"/>
    <s v="USD"/>
    <n v="1470369540"/>
    <n v="1467604804"/>
    <b v="0"/>
    <n v="166"/>
    <b v="1"/>
    <s v="music/electronic music"/>
    <n v="130.0018"/>
    <n v="39"/>
    <x v="4"/>
    <s v="electronic music"/>
    <x v="1034"/>
    <d v="2016-08-05T03:59:00"/>
  </r>
  <r>
    <n v="4952"/>
    <x v="0"/>
    <s v="US"/>
    <s v="USD"/>
    <n v="1423668220"/>
    <n v="1421076220"/>
    <b v="0"/>
    <n v="76"/>
    <b v="1"/>
    <s v="music/electronic music"/>
    <n v="107.65217391304347"/>
    <n v="65"/>
    <x v="4"/>
    <s v="electronic music"/>
    <x v="1035"/>
    <d v="2015-02-11T15:23:40"/>
  </r>
  <r>
    <n v="5056.22"/>
    <x v="0"/>
    <s v="US"/>
    <s v="USD"/>
    <n v="1357545600"/>
    <n v="1354790790"/>
    <b v="0"/>
    <n v="211"/>
    <b v="1"/>
    <s v="music/electronic music"/>
    <n v="112.36044444444444"/>
    <n v="23"/>
    <x v="4"/>
    <s v="electronic music"/>
    <x v="1036"/>
    <d v="2013-01-07T08:00:00"/>
  </r>
  <r>
    <n v="1021"/>
    <x v="0"/>
    <s v="US"/>
    <s v="USD"/>
    <n v="1431925200"/>
    <n v="1429991062"/>
    <b v="0"/>
    <n v="21"/>
    <b v="1"/>
    <s v="music/electronic music"/>
    <n v="102.1"/>
    <n v="48"/>
    <x v="4"/>
    <s v="electronic music"/>
    <x v="1037"/>
    <d v="2015-05-18T05:00:00"/>
  </r>
  <r>
    <n v="2180"/>
    <x v="0"/>
    <s v="US"/>
    <s v="USD"/>
    <n v="1458362023"/>
    <n v="1455773623"/>
    <b v="0"/>
    <n v="61"/>
    <b v="1"/>
    <s v="music/electronic music"/>
    <n v="145.33333333333334"/>
    <n v="35"/>
    <x v="4"/>
    <s v="electronic music"/>
    <x v="1038"/>
    <d v="2016-03-19T04:33:43"/>
  </r>
  <r>
    <n v="641"/>
    <x v="0"/>
    <s v="US"/>
    <s v="USD"/>
    <n v="1481615940"/>
    <n v="1479436646"/>
    <b v="0"/>
    <n v="30"/>
    <b v="1"/>
    <s v="music/electronic music"/>
    <n v="128.19999999999999"/>
    <n v="21"/>
    <x v="4"/>
    <s v="electronic music"/>
    <x v="1039"/>
    <d v="2016-12-13T07:59:00"/>
  </r>
  <r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8537"/>
    <x v="1"/>
    <s v="US"/>
    <s v="USD"/>
    <n v="1432101855"/>
    <n v="1429509855"/>
    <b v="0"/>
    <n v="292"/>
    <b v="0"/>
    <s v="journalism/audio"/>
    <n v="8.5370000000000008"/>
    <n v="29"/>
    <x v="5"/>
    <s v="audio"/>
    <x v="1043"/>
    <d v="2015-05-20T06:04:15"/>
  </r>
  <r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266"/>
    <x v="1"/>
    <s v="US"/>
    <s v="USD"/>
    <n v="1408827550"/>
    <n v="1406235550"/>
    <b v="0"/>
    <n v="8"/>
    <b v="0"/>
    <s v="journalism/audio"/>
    <n v="2.6599999999999997"/>
    <n v="33"/>
    <x v="5"/>
    <s v="audio"/>
    <x v="1045"/>
    <d v="2014-08-23T20:59:10"/>
  </r>
  <r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0"/>
    <x v="1"/>
    <s v="US"/>
    <s v="USD"/>
    <n v="1468351341"/>
    <n v="1467746541"/>
    <b v="0"/>
    <n v="4"/>
    <b v="0"/>
    <s v="journalism/audio"/>
    <n v="95.477386934673376"/>
    <n v="47"/>
    <x v="5"/>
    <s v="audio"/>
    <x v="1062"/>
    <d v="2016-07-12T19:22:21"/>
  </r>
  <r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8077"/>
    <x v="2"/>
    <s v="US"/>
    <s v="USD"/>
    <n v="1373174903"/>
    <n v="1369286903"/>
    <b v="0"/>
    <n v="123"/>
    <b v="0"/>
    <s v="games/video games"/>
    <n v="8.974444444444444"/>
    <n v="65"/>
    <x v="6"/>
    <s v="video games"/>
    <x v="1064"/>
    <d v="2013-07-07T05:28:23"/>
  </r>
  <r>
    <n v="81"/>
    <x v="2"/>
    <s v="AU"/>
    <s v="AUD"/>
    <n v="1392800922"/>
    <n v="1390381722"/>
    <b v="0"/>
    <n v="5"/>
    <b v="0"/>
    <s v="games/video games"/>
    <n v="2.7"/>
    <n v="16"/>
    <x v="6"/>
    <s v="video games"/>
    <x v="1065"/>
    <d v="2014-02-19T09:08:42"/>
  </r>
  <r>
    <n v="5051"/>
    <x v="2"/>
    <s v="US"/>
    <s v="USD"/>
    <n v="1375657582"/>
    <n v="1371769582"/>
    <b v="0"/>
    <n v="148"/>
    <b v="0"/>
    <s v="games/video games"/>
    <n v="3.3673333333333333"/>
    <n v="34"/>
    <x v="6"/>
    <s v="video games"/>
    <x v="1066"/>
    <d v="2013-08-04T23:06:22"/>
  </r>
  <r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45"/>
    <x v="2"/>
    <s v="US"/>
    <s v="USD"/>
    <n v="1460274864"/>
    <n v="1457686464"/>
    <b v="0"/>
    <n v="4"/>
    <b v="0"/>
    <s v="games/video games"/>
    <n v="0.15"/>
    <n v="11"/>
    <x v="6"/>
    <s v="video games"/>
    <x v="1068"/>
    <d v="2016-04-10T07:54:24"/>
  </r>
  <r>
    <n v="850"/>
    <x v="2"/>
    <s v="US"/>
    <s v="USD"/>
    <n v="1385447459"/>
    <n v="1382679059"/>
    <b v="0"/>
    <n v="21"/>
    <b v="0"/>
    <s v="games/video games"/>
    <n v="38.636363636363633"/>
    <n v="40"/>
    <x v="6"/>
    <s v="video games"/>
    <x v="1069"/>
    <d v="2013-11-26T06:30:59"/>
  </r>
  <r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51"/>
    <x v="2"/>
    <s v="US"/>
    <s v="USD"/>
    <n v="1391630297"/>
    <n v="1389038297"/>
    <b v="0"/>
    <n v="4"/>
    <b v="0"/>
    <s v="games/video games"/>
    <n v="6.8000000000000005E-2"/>
    <n v="12"/>
    <x v="6"/>
    <s v="video games"/>
    <x v="1072"/>
    <d v="2014-02-05T19:58:17"/>
  </r>
  <r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3407"/>
    <x v="2"/>
    <s v="US"/>
    <s v="USD"/>
    <n v="1388808545"/>
    <n v="1386216545"/>
    <b v="0"/>
    <n v="30"/>
    <b v="0"/>
    <s v="games/video games"/>
    <n v="6.3092592592592585"/>
    <n v="113"/>
    <x v="6"/>
    <s v="video games"/>
    <x v="1074"/>
    <d v="2014-01-04T04:09:05"/>
  </r>
  <r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47074"/>
    <x v="2"/>
    <s v="US"/>
    <s v="USD"/>
    <n v="1410426250"/>
    <n v="1405674250"/>
    <b v="0"/>
    <n v="975"/>
    <b v="0"/>
    <s v="games/video games"/>
    <n v="62.765333333333331"/>
    <n v="48"/>
    <x v="6"/>
    <s v="video games"/>
    <x v="1076"/>
    <d v="2014-09-11T09:04:10"/>
  </r>
  <r>
    <n v="7344"/>
    <x v="2"/>
    <s v="US"/>
    <s v="USD"/>
    <n v="1452744011"/>
    <n v="1450152011"/>
    <b v="0"/>
    <n v="167"/>
    <b v="0"/>
    <s v="games/video games"/>
    <n v="29.376000000000001"/>
    <n v="43"/>
    <x v="6"/>
    <s v="video games"/>
    <x v="1077"/>
    <d v="2016-01-14T04:00:11"/>
  </r>
  <r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678"/>
    <x v="2"/>
    <s v="DE"/>
    <s v="EUR"/>
    <n v="1463232936"/>
    <n v="1461072936"/>
    <b v="0"/>
    <n v="18"/>
    <b v="0"/>
    <s v="games/video games"/>
    <n v="2.6076923076923078"/>
    <n v="37"/>
    <x v="6"/>
    <s v="video games"/>
    <x v="1079"/>
    <d v="2016-05-14T13:35:36"/>
  </r>
  <r>
    <n v="1821"/>
    <x v="2"/>
    <s v="US"/>
    <s v="USD"/>
    <n v="1399778333"/>
    <n v="1397186333"/>
    <b v="0"/>
    <n v="98"/>
    <b v="0"/>
    <s v="games/video games"/>
    <n v="9.1050000000000004"/>
    <n v="18"/>
    <x v="6"/>
    <s v="video games"/>
    <x v="1080"/>
    <d v="2014-05-11T03:18:53"/>
  </r>
  <r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56"/>
    <x v="2"/>
    <s v="US"/>
    <s v="USD"/>
    <n v="1344635088"/>
    <n v="1342043088"/>
    <b v="0"/>
    <n v="3"/>
    <b v="0"/>
    <s v="games/video games"/>
    <n v="0.55999999999999994"/>
    <n v="18"/>
    <x v="6"/>
    <s v="video games"/>
    <x v="1082"/>
    <d v="2012-08-10T21:44:48"/>
  </r>
  <r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5"/>
    <x v="2"/>
    <s v="US"/>
    <s v="USD"/>
    <n v="1408913291"/>
    <n v="1406321291"/>
    <b v="0"/>
    <n v="2"/>
    <b v="0"/>
    <s v="games/video games"/>
    <n v="8.3333333333333343E-2"/>
    <n v="7"/>
    <x v="6"/>
    <s v="video games"/>
    <x v="1086"/>
    <d v="2014-08-24T20:48:11"/>
  </r>
  <r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6382.34"/>
    <x v="2"/>
    <s v="US"/>
    <s v="USD"/>
    <n v="1398366667"/>
    <n v="1395774667"/>
    <b v="0"/>
    <n v="147"/>
    <b v="0"/>
    <s v="games/video games"/>
    <n v="14.182977777777777"/>
    <n v="43"/>
    <x v="6"/>
    <s v="video games"/>
    <x v="1088"/>
    <d v="2014-04-24T19:11:07"/>
  </r>
  <r>
    <n v="1174"/>
    <x v="2"/>
    <s v="FR"/>
    <s v="EUR"/>
    <n v="1435293175"/>
    <n v="1432701175"/>
    <b v="0"/>
    <n v="49"/>
    <b v="0"/>
    <s v="games/video games"/>
    <n v="7.8266666666666662"/>
    <n v="23"/>
    <x v="6"/>
    <s v="video games"/>
    <x v="1089"/>
    <d v="2015-06-26T04:32:55"/>
  </r>
  <r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5"/>
    <x v="2"/>
    <s v="GB"/>
    <s v="GBP"/>
    <n v="1460313672"/>
    <n v="1457725272"/>
    <b v="0"/>
    <n v="2"/>
    <b v="0"/>
    <s v="games/video games"/>
    <n v="12.5"/>
    <n v="12"/>
    <x v="6"/>
    <s v="video games"/>
    <x v="1091"/>
    <d v="2016-04-10T18:41:12"/>
  </r>
  <r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42.25"/>
    <x v="2"/>
    <s v="CA"/>
    <s v="CAD"/>
    <n v="1455232937"/>
    <n v="1453936937"/>
    <b v="0"/>
    <n v="4"/>
    <b v="0"/>
    <s v="games/video games"/>
    <n v="14.083333333333334"/>
    <n v="10"/>
    <x v="6"/>
    <s v="video games"/>
    <x v="1093"/>
    <d v="2016-02-11T23:22:17"/>
  </r>
  <r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25174"/>
    <x v="2"/>
    <s v="US"/>
    <s v="USD"/>
    <n v="1377867220"/>
    <n v="1375275220"/>
    <b v="0"/>
    <n v="94"/>
    <b v="0"/>
    <s v="games/video games"/>
    <n v="5.0347999999999997"/>
    <n v="267"/>
    <x v="6"/>
    <s v="video games"/>
    <x v="1095"/>
    <d v="2013-08-30T12:53:40"/>
  </r>
  <r>
    <n v="2152"/>
    <x v="2"/>
    <s v="US"/>
    <s v="USD"/>
    <n v="1412393400"/>
    <n v="1409747154"/>
    <b v="0"/>
    <n v="29"/>
    <b v="0"/>
    <s v="games/video games"/>
    <n v="17.933333333333334"/>
    <n v="74"/>
    <x v="6"/>
    <s v="video games"/>
    <x v="1096"/>
    <d v="2014-10-04T03:30:00"/>
  </r>
  <r>
    <n v="47"/>
    <x v="2"/>
    <s v="US"/>
    <s v="USD"/>
    <n v="1393786877"/>
    <n v="1390330877"/>
    <b v="0"/>
    <n v="7"/>
    <b v="0"/>
    <s v="games/video games"/>
    <n v="4.7E-2"/>
    <n v="6"/>
    <x v="6"/>
    <s v="video games"/>
    <x v="1097"/>
    <d v="2014-03-02T19:01:17"/>
  </r>
  <r>
    <n v="1803"/>
    <x v="2"/>
    <s v="US"/>
    <s v="USD"/>
    <n v="1397413095"/>
    <n v="1394821095"/>
    <b v="0"/>
    <n v="22"/>
    <b v="0"/>
    <s v="games/video games"/>
    <n v="7.2120000000000006"/>
    <n v="81"/>
    <x v="6"/>
    <s v="video games"/>
    <x v="1098"/>
    <d v="2014-04-13T18:18:15"/>
  </r>
  <r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41"/>
    <x v="2"/>
    <s v="US"/>
    <s v="USD"/>
    <n v="1468519920"/>
    <n v="1466188338"/>
    <b v="0"/>
    <n v="6"/>
    <b v="0"/>
    <s v="games/video games"/>
    <n v="4.1000000000000002E-2"/>
    <n v="6"/>
    <x v="6"/>
    <s v="video games"/>
    <x v="1101"/>
    <d v="2016-07-14T18:12:00"/>
  </r>
  <r>
    <n v="425"/>
    <x v="2"/>
    <s v="US"/>
    <s v="USD"/>
    <n v="1386568740"/>
    <n v="1383095125"/>
    <b v="0"/>
    <n v="24"/>
    <b v="0"/>
    <s v="games/video games"/>
    <n v="5.3125"/>
    <n v="17"/>
    <x v="6"/>
    <s v="video games"/>
    <x v="1102"/>
    <d v="2013-12-09T05:59:00"/>
  </r>
  <r>
    <n v="243"/>
    <x v="2"/>
    <s v="US"/>
    <s v="USD"/>
    <n v="1466227190"/>
    <n v="1461043190"/>
    <b v="0"/>
    <n v="15"/>
    <b v="0"/>
    <s v="games/video games"/>
    <n v="1.6199999999999999"/>
    <n v="16"/>
    <x v="6"/>
    <s v="video games"/>
    <x v="1103"/>
    <d v="2016-06-18T05:19:50"/>
  </r>
  <r>
    <n v="2971"/>
    <x v="2"/>
    <s v="GB"/>
    <s v="GBP"/>
    <n v="1402480221"/>
    <n v="1399888221"/>
    <b v="0"/>
    <n v="37"/>
    <b v="0"/>
    <s v="games/video games"/>
    <n v="4.9516666666666671"/>
    <n v="80"/>
    <x v="6"/>
    <s v="video games"/>
    <x v="1104"/>
    <d v="2014-06-11T09:50:21"/>
  </r>
  <r>
    <n v="1431"/>
    <x v="2"/>
    <s v="US"/>
    <s v="USD"/>
    <n v="1395627327"/>
    <n v="1393038927"/>
    <b v="0"/>
    <n v="20"/>
    <b v="0"/>
    <s v="games/video games"/>
    <n v="0.159"/>
    <n v="71"/>
    <x v="6"/>
    <s v="video games"/>
    <x v="1105"/>
    <d v="2014-03-24T02:15:27"/>
  </r>
  <r>
    <n v="165"/>
    <x v="2"/>
    <s v="US"/>
    <s v="USD"/>
    <n v="1333557975"/>
    <n v="1330969575"/>
    <b v="0"/>
    <n v="7"/>
    <b v="0"/>
    <s v="games/video games"/>
    <n v="41.25"/>
    <n v="23"/>
    <x v="6"/>
    <s v="video games"/>
    <x v="1106"/>
    <d v="2012-04-04T16:46:15"/>
  </r>
  <r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732.5"/>
    <x v="2"/>
    <s v="US"/>
    <s v="USD"/>
    <n v="1334326635"/>
    <n v="1329146235"/>
    <b v="0"/>
    <n v="21"/>
    <b v="0"/>
    <s v="games/video games"/>
    <n v="2.93"/>
    <n v="34"/>
    <x v="6"/>
    <s v="video games"/>
    <x v="1108"/>
    <d v="2012-04-13T14:17:15"/>
  </r>
  <r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255"/>
    <x v="2"/>
    <s v="US"/>
    <s v="USD"/>
    <n v="1354919022"/>
    <n v="1352327022"/>
    <b v="0"/>
    <n v="11"/>
    <b v="0"/>
    <s v="games/video games"/>
    <n v="0.51"/>
    <n v="23"/>
    <x v="6"/>
    <s v="video games"/>
    <x v="1110"/>
    <d v="2012-12-07T22:23:42"/>
  </r>
  <r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31272.92"/>
    <x v="2"/>
    <s v="US"/>
    <s v="USD"/>
    <n v="1421656200"/>
    <n v="1416507211"/>
    <b v="0"/>
    <n v="312"/>
    <b v="0"/>
    <s v="games/video games"/>
    <n v="35.537409090909087"/>
    <n v="100"/>
    <x v="6"/>
    <s v="video games"/>
    <x v="1112"/>
    <d v="2015-01-19T08:30:00"/>
  </r>
  <r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0"/>
    <x v="2"/>
    <s v="GB"/>
    <s v="GBP"/>
    <n v="1381306687"/>
    <n v="1378714687"/>
    <b v="0"/>
    <n v="3"/>
    <b v="0"/>
    <s v="games/video games"/>
    <n v="0.16666666666666669"/>
    <n v="3"/>
    <x v="6"/>
    <s v="video games"/>
    <x v="1114"/>
    <d v="2013-10-09T08:18:07"/>
  </r>
  <r>
    <n v="53"/>
    <x v="2"/>
    <s v="US"/>
    <s v="USD"/>
    <n v="1459352495"/>
    <n v="1456764095"/>
    <b v="0"/>
    <n v="4"/>
    <b v="0"/>
    <s v="games/video games"/>
    <n v="0.13250000000000001"/>
    <n v="13"/>
    <x v="6"/>
    <s v="video games"/>
    <x v="1115"/>
    <d v="2016-03-30T15:41:35"/>
  </r>
  <r>
    <n v="178.52"/>
    <x v="2"/>
    <s v="US"/>
    <s v="USD"/>
    <n v="1339273208"/>
    <n v="1334089208"/>
    <b v="0"/>
    <n v="10"/>
    <b v="0"/>
    <s v="games/video games"/>
    <n v="3.5704000000000007E-2"/>
    <n v="17"/>
    <x v="6"/>
    <s v="video games"/>
    <x v="1116"/>
    <d v="2012-06-09T20:20:08"/>
  </r>
  <r>
    <n v="83"/>
    <x v="2"/>
    <s v="DE"/>
    <s v="EUR"/>
    <n v="1451053313"/>
    <n v="1448461313"/>
    <b v="0"/>
    <n v="8"/>
    <b v="0"/>
    <s v="games/video games"/>
    <n v="8.3000000000000007"/>
    <n v="10"/>
    <x v="6"/>
    <s v="video games"/>
    <x v="1117"/>
    <d v="2015-12-25T14:21:53"/>
  </r>
  <r>
    <n v="109"/>
    <x v="2"/>
    <s v="AU"/>
    <s v="AUD"/>
    <n v="1396666779"/>
    <n v="1394078379"/>
    <b v="0"/>
    <n v="3"/>
    <b v="0"/>
    <s v="games/video games"/>
    <n v="2.4222222222222221"/>
    <n v="36"/>
    <x v="6"/>
    <s v="video games"/>
    <x v="1118"/>
    <d v="2014-04-05T02:59:39"/>
  </r>
  <r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9"/>
    <x v="2"/>
    <s v="US"/>
    <s v="USD"/>
    <n v="1457904316"/>
    <n v="1455315916"/>
    <b v="0"/>
    <n v="5"/>
    <b v="0"/>
    <s v="games/video games"/>
    <n v="1.1599999999999999E-2"/>
    <n v="5"/>
    <x v="6"/>
    <s v="video games"/>
    <x v="1121"/>
    <d v="2016-03-13T21:25:16"/>
  </r>
  <r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"/>
    <x v="2"/>
    <s v="US"/>
    <s v="USD"/>
    <n v="1397910848"/>
    <n v="1395318848"/>
    <b v="0"/>
    <n v="3"/>
    <b v="0"/>
    <s v="games/video games"/>
    <n v="0.22"/>
    <n v="3"/>
    <x v="6"/>
    <s v="video games"/>
    <x v="1123"/>
    <d v="2014-04-19T12:34:08"/>
  </r>
  <r>
    <n v="425"/>
    <x v="2"/>
    <s v="US"/>
    <s v="USD"/>
    <n v="1430409651"/>
    <n v="1427817651"/>
    <b v="0"/>
    <n v="7"/>
    <b v="0"/>
    <s v="games/mobile games"/>
    <n v="0.47222222222222221"/>
    <n v="60"/>
    <x v="6"/>
    <s v="mobile games"/>
    <x v="1124"/>
    <d v="2015-04-30T16:00:51"/>
  </r>
  <r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585"/>
    <x v="2"/>
    <s v="US"/>
    <s v="USD"/>
    <n v="1416000600"/>
    <n v="1413318600"/>
    <b v="0"/>
    <n v="23"/>
    <b v="0"/>
    <s v="games/mobile games"/>
    <n v="1.6714285714285713"/>
    <n v="25"/>
    <x v="6"/>
    <s v="mobile games"/>
    <x v="1127"/>
    <d v="2014-11-14T21:30:00"/>
  </r>
  <r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1"/>
    <x v="2"/>
    <s v="US"/>
    <s v="USD"/>
    <n v="1465107693"/>
    <n v="1462515693"/>
    <b v="0"/>
    <n v="2"/>
    <b v="0"/>
    <s v="games/mobile games"/>
    <n v="0.105"/>
    <n v="10"/>
    <x v="6"/>
    <s v="mobile games"/>
    <x v="1129"/>
    <d v="2016-06-05T06:21:33"/>
  </r>
  <r>
    <n v="11"/>
    <x v="2"/>
    <s v="US"/>
    <s v="USD"/>
    <n v="1416963300"/>
    <n v="1411775700"/>
    <b v="0"/>
    <n v="3"/>
    <b v="0"/>
    <s v="games/mobile games"/>
    <n v="0.22"/>
    <n v="3"/>
    <x v="6"/>
    <s v="mobile games"/>
    <x v="1130"/>
    <d v="2014-11-26T00:55:00"/>
  </r>
  <r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438"/>
    <x v="2"/>
    <s v="CA"/>
    <s v="CAD"/>
    <n v="1483238771"/>
    <n v="1480646771"/>
    <b v="0"/>
    <n v="13"/>
    <b v="0"/>
    <s v="games/mobile games"/>
    <n v="14.38"/>
    <n v="110"/>
    <x v="6"/>
    <s v="mobile games"/>
    <x v="1132"/>
    <d v="2017-01-01T02:46:11"/>
  </r>
  <r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9875"/>
    <x v="2"/>
    <s v="US"/>
    <s v="USD"/>
    <n v="1461440421"/>
    <n v="1458848421"/>
    <b v="0"/>
    <n v="39"/>
    <b v="0"/>
    <s v="games/mobile games"/>
    <n v="39.5"/>
    <n v="253"/>
    <x v="6"/>
    <s v="mobile games"/>
    <x v="1137"/>
    <d v="2016-04-23T19:40:21"/>
  </r>
  <r>
    <n v="125"/>
    <x v="2"/>
    <s v="US"/>
    <s v="USD"/>
    <n v="1485035131"/>
    <n v="1483307131"/>
    <b v="0"/>
    <n v="4"/>
    <b v="0"/>
    <s v="games/mobile games"/>
    <n v="0.35714285714285715"/>
    <n v="31"/>
    <x v="6"/>
    <s v="mobile games"/>
    <x v="1138"/>
    <d v="2017-01-21T21:45:31"/>
  </r>
  <r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86"/>
    <x v="2"/>
    <s v="US"/>
    <s v="USD"/>
    <n v="1450327126"/>
    <n v="1447735126"/>
    <b v="0"/>
    <n v="8"/>
    <b v="0"/>
    <s v="games/mobile games"/>
    <n v="0.41333333333333333"/>
    <n v="23"/>
    <x v="6"/>
    <s v="mobile games"/>
    <x v="1143"/>
    <d v="2015-12-17T04:38:46"/>
  </r>
  <r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530"/>
    <x v="2"/>
    <s v="US"/>
    <s v="USD"/>
    <n v="1399071173"/>
    <n v="1395787973"/>
    <b v="0"/>
    <n v="12"/>
    <b v="0"/>
    <s v="food/food trucks"/>
    <n v="8.8333333333333339"/>
    <n v="44"/>
    <x v="7"/>
    <s v="food trucks"/>
    <x v="1146"/>
    <d v="2014-05-02T22:52:53"/>
  </r>
  <r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73"/>
    <x v="2"/>
    <s v="US"/>
    <s v="USD"/>
    <n v="1480568781"/>
    <n v="1477973181"/>
    <b v="0"/>
    <n v="3"/>
    <b v="0"/>
    <s v="food/food trucks"/>
    <n v="0.48666666666666669"/>
    <n v="24"/>
    <x v="7"/>
    <s v="food trucks"/>
    <x v="1148"/>
    <d v="2016-12-01T05:06:21"/>
  </r>
  <r>
    <n v="75"/>
    <x v="2"/>
    <s v="US"/>
    <s v="USD"/>
    <n v="1466096566"/>
    <n v="1463504566"/>
    <b v="0"/>
    <n v="2"/>
    <b v="0"/>
    <s v="food/food trucks"/>
    <n v="0.15"/>
    <n v="37"/>
    <x v="7"/>
    <s v="food trucks"/>
    <x v="1149"/>
    <d v="2016-06-16T17:02:46"/>
  </r>
  <r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911"/>
    <x v="2"/>
    <s v="US"/>
    <s v="USD"/>
    <n v="1431709312"/>
    <n v="1429117312"/>
    <b v="0"/>
    <n v="15"/>
    <b v="0"/>
    <s v="food/food trucks"/>
    <n v="5.6937500000000005"/>
    <n v="60"/>
    <x v="7"/>
    <s v="food trucks"/>
    <x v="1152"/>
    <d v="2015-05-15T17:01:52"/>
  </r>
  <r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325"/>
    <x v="2"/>
    <s v="US"/>
    <s v="USD"/>
    <n v="1441507006"/>
    <n v="1438915006"/>
    <b v="0"/>
    <n v="3"/>
    <b v="0"/>
    <s v="food/food trucks"/>
    <n v="6.5"/>
    <n v="108"/>
    <x v="7"/>
    <s v="food trucks"/>
    <x v="1154"/>
    <d v="2015-09-06T02:36:46"/>
  </r>
  <r>
    <n v="188"/>
    <x v="2"/>
    <s v="US"/>
    <s v="USD"/>
    <n v="1408040408"/>
    <n v="1405448408"/>
    <b v="0"/>
    <n v="8"/>
    <b v="0"/>
    <s v="food/food trucks"/>
    <n v="0.752"/>
    <n v="23"/>
    <x v="7"/>
    <s v="food trucks"/>
    <x v="1155"/>
    <d v="2014-08-14T18:20:08"/>
  </r>
  <r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51"/>
    <x v="2"/>
    <s v="US"/>
    <s v="USD"/>
    <n v="1417795480"/>
    <n v="1412607880"/>
    <b v="0"/>
    <n v="3"/>
    <b v="0"/>
    <s v="food/food trucks"/>
    <n v="1.51"/>
    <n v="50"/>
    <x v="7"/>
    <s v="food trucks"/>
    <x v="1157"/>
    <d v="2014-12-05T16:04:40"/>
  </r>
  <r>
    <n v="35"/>
    <x v="2"/>
    <s v="US"/>
    <s v="USD"/>
    <n v="1418091128"/>
    <n v="1415499128"/>
    <b v="0"/>
    <n v="3"/>
    <b v="0"/>
    <s v="food/food trucks"/>
    <n v="0.46666666666666673"/>
    <n v="11"/>
    <x v="7"/>
    <s v="food trucks"/>
    <x v="1158"/>
    <d v="2014-12-09T02:12:08"/>
  </r>
  <r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55"/>
    <x v="2"/>
    <s v="US"/>
    <s v="USD"/>
    <n v="1427510586"/>
    <n v="1424922186"/>
    <b v="0"/>
    <n v="19"/>
    <b v="0"/>
    <s v="food/food trucks"/>
    <n v="3.85"/>
    <n v="60"/>
    <x v="7"/>
    <s v="food trucks"/>
    <x v="1160"/>
    <d v="2015-03-28T02:43:06"/>
  </r>
  <r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35"/>
    <x v="2"/>
    <s v="US"/>
    <s v="USD"/>
    <n v="1411662264"/>
    <n v="1408983864"/>
    <b v="0"/>
    <n v="2"/>
    <b v="0"/>
    <s v="food/food trucks"/>
    <n v="5.8333333333333341E-2"/>
    <n v="17"/>
    <x v="7"/>
    <s v="food trucks"/>
    <x v="1162"/>
    <d v="2014-09-25T16:24:24"/>
  </r>
  <r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2070.5"/>
    <x v="2"/>
    <s v="US"/>
    <s v="USD"/>
    <n v="1404623330"/>
    <n v="1401685730"/>
    <b v="0"/>
    <n v="25"/>
    <b v="0"/>
    <s v="food/food trucks"/>
    <n v="20.705000000000002"/>
    <n v="82"/>
    <x v="7"/>
    <s v="food trucks"/>
    <x v="1165"/>
    <d v="2014-07-06T05:08:50"/>
  </r>
  <r>
    <n v="2871"/>
    <x v="2"/>
    <s v="US"/>
    <s v="USD"/>
    <n v="1435291200"/>
    <n v="1432640342"/>
    <b v="0"/>
    <n v="8"/>
    <b v="0"/>
    <s v="food/food trucks"/>
    <n v="19.139999999999997"/>
    <n v="358"/>
    <x v="7"/>
    <s v="food trucks"/>
    <x v="1166"/>
    <d v="2015-06-26T04:00:00"/>
  </r>
  <r>
    <n v="979"/>
    <x v="2"/>
    <s v="US"/>
    <s v="USD"/>
    <n v="1410543495"/>
    <n v="1407865095"/>
    <b v="0"/>
    <n v="16"/>
    <b v="0"/>
    <s v="food/food trucks"/>
    <n v="1.6316666666666666"/>
    <n v="61"/>
    <x v="7"/>
    <s v="food trucks"/>
    <x v="1167"/>
    <d v="2014-09-12T17:38:15"/>
  </r>
  <r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7"/>
    <x v="2"/>
    <s v="US"/>
    <s v="USD"/>
    <n v="1424593763"/>
    <n v="1422001763"/>
    <b v="0"/>
    <n v="3"/>
    <b v="0"/>
    <s v="food/food trucks"/>
    <n v="0.16999999999999998"/>
    <n v="5"/>
    <x v="7"/>
    <s v="food trucks"/>
    <x v="1169"/>
    <d v="2015-02-22T08:29:23"/>
  </r>
  <r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886"/>
    <x v="2"/>
    <s v="US"/>
    <s v="USD"/>
    <n v="1462738327"/>
    <n v="1460146327"/>
    <b v="0"/>
    <n v="19"/>
    <b v="0"/>
    <s v="food/food trucks"/>
    <n v="5.9066666666666672"/>
    <n v="46"/>
    <x v="7"/>
    <s v="food trucks"/>
    <x v="1174"/>
    <d v="2016-05-08T20:12:07"/>
  </r>
  <r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875"/>
    <x v="2"/>
    <s v="US"/>
    <s v="USD"/>
    <n v="1403983314"/>
    <n v="1400786514"/>
    <b v="0"/>
    <n v="85"/>
    <b v="0"/>
    <s v="food/food trucks"/>
    <n v="11.75"/>
    <n v="69"/>
    <x v="7"/>
    <s v="food trucks"/>
    <x v="1180"/>
    <d v="2014-06-28T19:21:54"/>
  </r>
  <r>
    <n v="4"/>
    <x v="2"/>
    <s v="US"/>
    <s v="USD"/>
    <n v="1425197321"/>
    <n v="1422605321"/>
    <b v="0"/>
    <n v="3"/>
    <b v="0"/>
    <s v="food/food trucks"/>
    <n v="8.0000000000000002E-3"/>
    <n v="1"/>
    <x v="7"/>
    <s v="food trucks"/>
    <x v="1181"/>
    <d v="2015-03-01T08:08:41"/>
  </r>
  <r>
    <n v="42"/>
    <x v="2"/>
    <s v="US"/>
    <s v="USD"/>
    <n v="1484239320"/>
    <n v="1482609088"/>
    <b v="0"/>
    <n v="4"/>
    <b v="0"/>
    <s v="food/food trucks"/>
    <n v="4.2"/>
    <n v="10"/>
    <x v="7"/>
    <s v="food trucks"/>
    <x v="1182"/>
    <d v="2017-01-12T16:42:00"/>
  </r>
  <r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23086"/>
    <x v="0"/>
    <s v="GB"/>
    <s v="GBP"/>
    <n v="1486391011"/>
    <n v="1483712611"/>
    <b v="0"/>
    <n v="375"/>
    <b v="1"/>
    <s v="photography/photobooks"/>
    <n v="104.93636363636362"/>
    <n v="61"/>
    <x v="8"/>
    <s v="photobooks"/>
    <x v="1184"/>
    <d v="2017-02-06T14:23:31"/>
  </r>
  <r>
    <n v="13180"/>
    <x v="0"/>
    <s v="US"/>
    <s v="USD"/>
    <n v="1433736000"/>
    <n v="1430945149"/>
    <b v="0"/>
    <n v="111"/>
    <b v="1"/>
    <s v="photography/photobooks"/>
    <n v="105.44"/>
    <n v="118"/>
    <x v="8"/>
    <s v="photobooks"/>
    <x v="1185"/>
    <d v="2015-06-08T04:00:00"/>
  </r>
  <r>
    <n v="8005"/>
    <x v="0"/>
    <s v="GB"/>
    <s v="GBP"/>
    <n v="1433198520"/>
    <n v="1430340195"/>
    <b v="0"/>
    <n v="123"/>
    <b v="1"/>
    <s v="photography/photobooks"/>
    <n v="106.73333333333332"/>
    <n v="65"/>
    <x v="8"/>
    <s v="photobooks"/>
    <x v="1186"/>
    <d v="2015-06-01T22:42:00"/>
  </r>
  <r>
    <n v="9111"/>
    <x v="0"/>
    <s v="US"/>
    <s v="USD"/>
    <n v="1431885600"/>
    <n v="1429133323"/>
    <b v="0"/>
    <n v="70"/>
    <b v="1"/>
    <s v="photography/photobooks"/>
    <n v="104.12571428571428"/>
    <n v="130"/>
    <x v="8"/>
    <s v="photobooks"/>
    <x v="1187"/>
    <d v="2015-05-17T18:00:00"/>
  </r>
  <r>
    <n v="3211"/>
    <x v="0"/>
    <s v="CA"/>
    <s v="CAD"/>
    <n v="1482943740"/>
    <n v="1481129340"/>
    <b v="0"/>
    <n v="85"/>
    <b v="1"/>
    <s v="photography/photobooks"/>
    <n v="160.54999999999998"/>
    <n v="37"/>
    <x v="8"/>
    <s v="photobooks"/>
    <x v="1188"/>
    <d v="2016-12-28T16:49:00"/>
  </r>
  <r>
    <n v="9700"/>
    <x v="0"/>
    <s v="US"/>
    <s v="USD"/>
    <n v="1467242995"/>
    <n v="1465428595"/>
    <b v="0"/>
    <n v="86"/>
    <b v="1"/>
    <s v="photography/photobooks"/>
    <n v="107.77777777777777"/>
    <n v="112"/>
    <x v="8"/>
    <s v="photobooks"/>
    <x v="1189"/>
    <d v="2016-06-29T23:29:55"/>
  </r>
  <r>
    <n v="675"/>
    <x v="0"/>
    <s v="US"/>
    <s v="USD"/>
    <n v="1409500725"/>
    <n v="1406908725"/>
    <b v="0"/>
    <n v="13"/>
    <b v="1"/>
    <s v="photography/photobooks"/>
    <n v="135"/>
    <n v="51"/>
    <x v="8"/>
    <s v="photobooks"/>
    <x v="1190"/>
    <d v="2014-08-31T15:58:45"/>
  </r>
  <r>
    <n v="2945"/>
    <x v="0"/>
    <s v="US"/>
    <s v="USD"/>
    <n v="1458480560"/>
    <n v="1455892160"/>
    <b v="0"/>
    <n v="33"/>
    <b v="1"/>
    <s v="photography/photobooks"/>
    <n v="109.07407407407408"/>
    <n v="89"/>
    <x v="8"/>
    <s v="photobooks"/>
    <x v="1191"/>
    <d v="2016-03-20T13:29:20"/>
  </r>
  <r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21831"/>
    <x v="0"/>
    <s v="US"/>
    <s v="USD"/>
    <n v="1460223453"/>
    <n v="1455043053"/>
    <b v="0"/>
    <n v="273"/>
    <b v="1"/>
    <s v="photography/photobooks"/>
    <n v="103.95714285714286"/>
    <n v="79"/>
    <x v="8"/>
    <s v="photobooks"/>
    <x v="1193"/>
    <d v="2016-04-09T17:37:33"/>
  </r>
  <r>
    <n v="40280"/>
    <x v="0"/>
    <s v="IE"/>
    <s v="EUR"/>
    <n v="1428493379"/>
    <n v="1425901379"/>
    <b v="0"/>
    <n v="714"/>
    <b v="1"/>
    <s v="photography/photobooks"/>
    <n v="322.24"/>
    <n v="56"/>
    <x v="8"/>
    <s v="photobooks"/>
    <x v="1194"/>
    <d v="2015-04-08T11:42:59"/>
  </r>
  <r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39137"/>
    <x v="0"/>
    <s v="GB"/>
    <s v="GBP"/>
    <n v="1450467539"/>
    <n v="1447875539"/>
    <b v="0"/>
    <n v="512"/>
    <b v="1"/>
    <s v="photography/photobooks"/>
    <n v="269.91034482758624"/>
    <n v="76"/>
    <x v="8"/>
    <s v="photobooks"/>
    <x v="1196"/>
    <d v="2015-12-18T19:38:59"/>
  </r>
  <r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9121"/>
    <x v="0"/>
    <s v="US"/>
    <s v="USD"/>
    <n v="1451530800"/>
    <n v="1448463086"/>
    <b v="0"/>
    <n v="167"/>
    <b v="1"/>
    <s v="photography/photobooks"/>
    <n v="260.59999999999997"/>
    <n v="54"/>
    <x v="8"/>
    <s v="photobooks"/>
    <x v="1198"/>
    <d v="2015-12-31T03:00:00"/>
  </r>
  <r>
    <n v="2693"/>
    <x v="0"/>
    <s v="GB"/>
    <s v="GBP"/>
    <n v="1436380200"/>
    <n v="1433615400"/>
    <b v="0"/>
    <n v="9"/>
    <b v="1"/>
    <s v="photography/photobooks"/>
    <n v="101.31677953348381"/>
    <n v="299"/>
    <x v="8"/>
    <s v="photobooks"/>
    <x v="1199"/>
    <d v="2015-07-08T18:30:00"/>
  </r>
  <r>
    <n v="6029"/>
    <x v="0"/>
    <s v="US"/>
    <s v="USD"/>
    <n v="1429183656"/>
    <n v="1427369256"/>
    <b v="0"/>
    <n v="103"/>
    <b v="1"/>
    <s v="photography/photobooks"/>
    <n v="125.60416666666667"/>
    <n v="58"/>
    <x v="8"/>
    <s v="photobooks"/>
    <x v="1200"/>
    <d v="2015-04-16T11:27:36"/>
  </r>
  <r>
    <n v="6146.27"/>
    <x v="0"/>
    <s v="GB"/>
    <s v="GBP"/>
    <n v="1468593246"/>
    <n v="1466001246"/>
    <b v="0"/>
    <n v="111"/>
    <b v="1"/>
    <s v="photography/photobooks"/>
    <n v="102.43783333333334"/>
    <n v="55"/>
    <x v="8"/>
    <s v="photobooks"/>
    <x v="1201"/>
    <d v="2016-07-15T14:34:06"/>
  </r>
  <r>
    <n v="49811"/>
    <x v="0"/>
    <s v="AU"/>
    <s v="AUD"/>
    <n v="1435388154"/>
    <n v="1432796154"/>
    <b v="0"/>
    <n v="271"/>
    <b v="1"/>
    <s v="photography/photobooks"/>
    <n v="199.244"/>
    <n v="183"/>
    <x v="8"/>
    <s v="photobooks"/>
    <x v="1202"/>
    <d v="2015-06-27T06:55:54"/>
  </r>
  <r>
    <n v="16700"/>
    <x v="0"/>
    <s v="US"/>
    <s v="USD"/>
    <n v="1433083527"/>
    <n v="1430491527"/>
    <b v="0"/>
    <n v="101"/>
    <b v="1"/>
    <s v="photography/photobooks"/>
    <n v="102.45398773006136"/>
    <n v="165"/>
    <x v="8"/>
    <s v="photobooks"/>
    <x v="1203"/>
    <d v="2015-05-31T14:45:27"/>
  </r>
  <r>
    <n v="13383"/>
    <x v="0"/>
    <s v="US"/>
    <s v="USD"/>
    <n v="1449205200"/>
    <n v="1445363833"/>
    <b v="0"/>
    <n v="57"/>
    <b v="1"/>
    <s v="photography/photobooks"/>
    <n v="102.94615384615385"/>
    <n v="234"/>
    <x v="8"/>
    <s v="photobooks"/>
    <x v="1204"/>
    <d v="2015-12-04T05:00:00"/>
  </r>
  <r>
    <n v="13112"/>
    <x v="0"/>
    <s v="DE"/>
    <s v="EUR"/>
    <n v="1434197351"/>
    <n v="1431605351"/>
    <b v="0"/>
    <n v="62"/>
    <b v="1"/>
    <s v="photography/photobooks"/>
    <n v="100.86153846153847"/>
    <n v="211"/>
    <x v="8"/>
    <s v="photobooks"/>
    <x v="1205"/>
    <d v="2015-06-13T12:09:11"/>
  </r>
  <r>
    <n v="1035"/>
    <x v="0"/>
    <s v="AT"/>
    <s v="EUR"/>
    <n v="1489238940"/>
    <n v="1486406253"/>
    <b v="0"/>
    <n v="32"/>
    <b v="1"/>
    <s v="photography/photobooks"/>
    <n v="114.99999999999999"/>
    <n v="32"/>
    <x v="8"/>
    <s v="photobooks"/>
    <x v="1206"/>
    <d v="2017-03-11T13:29:00"/>
  </r>
  <r>
    <n v="17396"/>
    <x v="0"/>
    <s v="IT"/>
    <s v="EUR"/>
    <n v="1459418400"/>
    <n v="1456827573"/>
    <b v="0"/>
    <n v="141"/>
    <b v="1"/>
    <s v="photography/photobooks"/>
    <n v="104.16766467065868"/>
    <n v="123"/>
    <x v="8"/>
    <s v="photobooks"/>
    <x v="1207"/>
    <d v="2016-03-31T10:00:00"/>
  </r>
  <r>
    <n v="15530"/>
    <x v="0"/>
    <s v="US"/>
    <s v="USD"/>
    <n v="1458835264"/>
    <n v="1456246864"/>
    <b v="0"/>
    <n v="75"/>
    <b v="1"/>
    <s v="photography/photobooks"/>
    <n v="155.29999999999998"/>
    <n v="207"/>
    <x v="8"/>
    <s v="photobooks"/>
    <x v="1208"/>
    <d v="2016-03-24T16:01:04"/>
  </r>
  <r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50863"/>
    <x v="0"/>
    <s v="SE"/>
    <s v="SEK"/>
    <n v="1433106000"/>
    <n v="1431124572"/>
    <b v="0"/>
    <n v="103"/>
    <b v="1"/>
    <s v="photography/photobooks"/>
    <n v="254.31499999999997"/>
    <n v="493"/>
    <x v="8"/>
    <s v="photobooks"/>
    <x v="1210"/>
    <d v="2015-05-31T21:00:00"/>
  </r>
  <r>
    <n v="1011"/>
    <x v="0"/>
    <s v="CA"/>
    <s v="CAD"/>
    <n v="1465505261"/>
    <n v="1464209261"/>
    <b v="0"/>
    <n v="6"/>
    <b v="1"/>
    <s v="photography/photobooks"/>
    <n v="101.1"/>
    <n v="168"/>
    <x v="8"/>
    <s v="photobooks"/>
    <x v="1211"/>
    <d v="2016-06-09T20:47:41"/>
  </r>
  <r>
    <n v="3226"/>
    <x v="0"/>
    <s v="US"/>
    <s v="USD"/>
    <n v="1448586000"/>
    <n v="1447195695"/>
    <b v="0"/>
    <n v="83"/>
    <b v="1"/>
    <s v="photography/photobooks"/>
    <n v="129.04"/>
    <n v="38"/>
    <x v="8"/>
    <s v="photobooks"/>
    <x v="1212"/>
    <d v="2015-11-27T01:00:00"/>
  </r>
  <r>
    <n v="6645"/>
    <x v="0"/>
    <s v="GB"/>
    <s v="GBP"/>
    <n v="1485886100"/>
    <n v="1482862100"/>
    <b v="0"/>
    <n v="108"/>
    <b v="1"/>
    <s v="photography/photobooks"/>
    <n v="102.23076923076924"/>
    <n v="61"/>
    <x v="8"/>
    <s v="photobooks"/>
    <x v="1213"/>
    <d v="2017-01-31T18:08:20"/>
  </r>
  <r>
    <n v="2636"/>
    <x v="0"/>
    <s v="US"/>
    <s v="USD"/>
    <n v="1433880605"/>
    <n v="1428696605"/>
    <b v="0"/>
    <n v="25"/>
    <b v="1"/>
    <s v="photography/photobooks"/>
    <n v="131.80000000000001"/>
    <n v="105"/>
    <x v="8"/>
    <s v="photobooks"/>
    <x v="1214"/>
    <d v="2015-06-09T20:10:05"/>
  </r>
  <r>
    <n v="39304.01"/>
    <x v="0"/>
    <s v="US"/>
    <s v="USD"/>
    <n v="1401487756"/>
    <n v="1398895756"/>
    <b v="0"/>
    <n v="549"/>
    <b v="1"/>
    <s v="photography/photobooks"/>
    <n v="786.0802000000001"/>
    <n v="71"/>
    <x v="8"/>
    <s v="photobooks"/>
    <x v="1215"/>
    <d v="2014-05-30T22:09:16"/>
  </r>
  <r>
    <n v="20398"/>
    <x v="0"/>
    <s v="US"/>
    <s v="USD"/>
    <n v="1443826980"/>
    <n v="1441032457"/>
    <b v="0"/>
    <n v="222"/>
    <b v="1"/>
    <s v="photography/photobooks"/>
    <n v="145.70000000000002"/>
    <n v="91"/>
    <x v="8"/>
    <s v="photobooks"/>
    <x v="1216"/>
    <d v="2015-10-02T23:03:00"/>
  </r>
  <r>
    <n v="27189"/>
    <x v="0"/>
    <s v="US"/>
    <s v="USD"/>
    <n v="1468524340"/>
    <n v="1465932340"/>
    <b v="0"/>
    <n v="183"/>
    <b v="1"/>
    <s v="photography/photobooks"/>
    <n v="102.60000000000001"/>
    <n v="148"/>
    <x v="8"/>
    <s v="photobooks"/>
    <x v="1217"/>
    <d v="2016-07-14T19:25:40"/>
  </r>
  <r>
    <n v="15505"/>
    <x v="0"/>
    <s v="US"/>
    <s v="USD"/>
    <n v="1446346800"/>
    <n v="1443714800"/>
    <b v="0"/>
    <n v="89"/>
    <b v="1"/>
    <s v="photography/photobooks"/>
    <n v="172.27777777777777"/>
    <n v="174"/>
    <x v="8"/>
    <s v="photobooks"/>
    <x v="1218"/>
    <d v="2015-11-01T03:00:00"/>
  </r>
  <r>
    <n v="26024"/>
    <x v="0"/>
    <s v="US"/>
    <s v="USD"/>
    <n v="1476961513"/>
    <n v="1474369513"/>
    <b v="0"/>
    <n v="253"/>
    <b v="1"/>
    <s v="photography/photobooks"/>
    <n v="159.16819571865443"/>
    <n v="102"/>
    <x v="8"/>
    <s v="photobooks"/>
    <x v="1219"/>
    <d v="2016-10-20T11:05:13"/>
  </r>
  <r>
    <n v="15565"/>
    <x v="0"/>
    <s v="DE"/>
    <s v="EUR"/>
    <n v="1440515112"/>
    <n v="1437923112"/>
    <b v="0"/>
    <n v="140"/>
    <b v="1"/>
    <s v="photography/photobooks"/>
    <n v="103.76666666666668"/>
    <n v="111"/>
    <x v="8"/>
    <s v="photobooks"/>
    <x v="1220"/>
    <d v="2015-08-25T15:05:12"/>
  </r>
  <r>
    <n v="2451.0100000000002"/>
    <x v="0"/>
    <s v="GB"/>
    <s v="GBP"/>
    <n v="1480809600"/>
    <n v="1478431488"/>
    <b v="0"/>
    <n v="103"/>
    <b v="1"/>
    <s v="photography/photobooks"/>
    <n v="111.40954545454547"/>
    <n v="23"/>
    <x v="8"/>
    <s v="photobooks"/>
    <x v="1221"/>
    <d v="2016-12-04T00:00:00"/>
  </r>
  <r>
    <n v="11215"/>
    <x v="0"/>
    <s v="CA"/>
    <s v="CAD"/>
    <n v="1459483200"/>
    <n v="1456852647"/>
    <b v="0"/>
    <n v="138"/>
    <b v="1"/>
    <s v="photography/photobooks"/>
    <n v="280.375"/>
    <n v="81"/>
    <x v="8"/>
    <s v="photobooks"/>
    <x v="1222"/>
    <d v="2016-04-01T04:00:00"/>
  </r>
  <r>
    <n v="22197"/>
    <x v="0"/>
    <s v="US"/>
    <s v="USD"/>
    <n v="1478754909"/>
    <n v="1476159309"/>
    <b v="0"/>
    <n v="191"/>
    <b v="1"/>
    <s v="photography/photobooks"/>
    <n v="112.10606060606061"/>
    <n v="116"/>
    <x v="8"/>
    <s v="photobooks"/>
    <x v="1223"/>
    <d v="2016-11-10T05:15:09"/>
  </r>
  <r>
    <n v="1060"/>
    <x v="1"/>
    <s v="US"/>
    <s v="USD"/>
    <n v="1402060302"/>
    <n v="1396876302"/>
    <b v="0"/>
    <n v="18"/>
    <b v="0"/>
    <s v="music/world music"/>
    <n v="7.0666666666666673"/>
    <n v="58"/>
    <x v="4"/>
    <s v="world music"/>
    <x v="1224"/>
    <d v="2014-06-06T13:11:42"/>
  </r>
  <r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937"/>
    <x v="1"/>
    <s v="US"/>
    <s v="USD"/>
    <n v="1398042000"/>
    <n v="1395089981"/>
    <b v="0"/>
    <n v="40"/>
    <b v="0"/>
    <s v="music/world music"/>
    <n v="3.8739999999999997"/>
    <n v="48"/>
    <x v="4"/>
    <s v="world music"/>
    <x v="1226"/>
    <d v="2014-04-21T01:00:00"/>
  </r>
  <r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465"/>
    <x v="1"/>
    <s v="US"/>
    <s v="USD"/>
    <n v="1317231008"/>
    <n v="1312047008"/>
    <b v="0"/>
    <n v="24"/>
    <b v="0"/>
    <s v="music/world music"/>
    <n v="29.299999999999997"/>
    <n v="61"/>
    <x v="4"/>
    <s v="world music"/>
    <x v="1228"/>
    <d v="2011-09-28T17:30:08"/>
  </r>
  <r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16"/>
    <x v="1"/>
    <s v="US"/>
    <s v="USD"/>
    <n v="1329864374"/>
    <n v="1328049974"/>
    <b v="0"/>
    <n v="6"/>
    <b v="0"/>
    <s v="music/world music"/>
    <n v="11.600000000000001"/>
    <n v="19"/>
    <x v="4"/>
    <s v="world music"/>
    <x v="1233"/>
    <d v="2012-02-21T22:46:14"/>
  </r>
  <r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78"/>
    <x v="1"/>
    <s v="US"/>
    <s v="USD"/>
    <n v="1312641536"/>
    <n v="1310049536"/>
    <b v="0"/>
    <n v="3"/>
    <b v="0"/>
    <s v="music/world music"/>
    <n v="17.8"/>
    <n v="59"/>
    <x v="4"/>
    <s v="world music"/>
    <x v="1238"/>
    <d v="2011-08-06T14:38:56"/>
  </r>
  <r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241"/>
    <x v="1"/>
    <s v="US"/>
    <s v="USD"/>
    <n v="1373665860"/>
    <n v="1368579457"/>
    <b v="0"/>
    <n v="8"/>
    <b v="0"/>
    <s v="music/world music"/>
    <n v="3.0124999999999997"/>
    <n v="30"/>
    <x v="4"/>
    <s v="world music"/>
    <x v="1240"/>
    <d v="2013-07-12T21:51:00"/>
  </r>
  <r>
    <n v="2537"/>
    <x v="1"/>
    <s v="US"/>
    <s v="USD"/>
    <n v="1414994340"/>
    <n v="1413057980"/>
    <b v="0"/>
    <n v="34"/>
    <b v="0"/>
    <s v="music/world music"/>
    <n v="50.739999999999995"/>
    <n v="74"/>
    <x v="4"/>
    <s v="world music"/>
    <x v="1241"/>
    <d v="2014-11-03T05:59:00"/>
  </r>
  <r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691"/>
    <x v="1"/>
    <s v="US"/>
    <s v="USD"/>
    <n v="1310158800"/>
    <n v="1304888771"/>
    <b v="0"/>
    <n v="38"/>
    <b v="0"/>
    <s v="music/world music"/>
    <n v="14.091666666666667"/>
    <n v="44"/>
    <x v="4"/>
    <s v="world music"/>
    <x v="1243"/>
    <d v="2011-07-08T21:00:00"/>
  </r>
  <r>
    <n v="2076"/>
    <x v="0"/>
    <s v="US"/>
    <s v="USD"/>
    <n v="1366664400"/>
    <n v="1363981723"/>
    <b v="1"/>
    <n v="45"/>
    <b v="1"/>
    <s v="music/rock"/>
    <n v="103.8"/>
    <n v="46"/>
    <x v="4"/>
    <s v="rock"/>
    <x v="1244"/>
    <d v="2013-04-22T21:00:00"/>
  </r>
  <r>
    <n v="2405"/>
    <x v="0"/>
    <s v="US"/>
    <s v="USD"/>
    <n v="1402755834"/>
    <n v="1400163834"/>
    <b v="1"/>
    <n v="17"/>
    <b v="1"/>
    <s v="music/rock"/>
    <n v="120.24999999999999"/>
    <n v="141"/>
    <x v="4"/>
    <s v="rock"/>
    <x v="1245"/>
    <d v="2014-06-14T14:23:54"/>
  </r>
  <r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4275"/>
    <x v="0"/>
    <s v="US"/>
    <s v="USD"/>
    <n v="1367823655"/>
    <n v="1365231655"/>
    <b v="1"/>
    <n v="50"/>
    <b v="1"/>
    <s v="music/rock"/>
    <n v="122.14285714285715"/>
    <n v="85"/>
    <x v="4"/>
    <s v="rock"/>
    <x v="1247"/>
    <d v="2013-05-06T07:00:55"/>
  </r>
  <r>
    <n v="3791"/>
    <x v="0"/>
    <s v="US"/>
    <s v="USD"/>
    <n v="1402642740"/>
    <n v="1399563953"/>
    <b v="1"/>
    <n v="59"/>
    <b v="1"/>
    <s v="music/rock"/>
    <n v="151.63999999999999"/>
    <n v="64"/>
    <x v="4"/>
    <s v="rock"/>
    <x v="1248"/>
    <d v="2014-06-13T06:59:00"/>
  </r>
  <r>
    <n v="5222"/>
    <x v="0"/>
    <s v="US"/>
    <s v="USD"/>
    <n v="1341683211"/>
    <n v="1339091211"/>
    <b v="1"/>
    <n v="81"/>
    <b v="1"/>
    <s v="music/rock"/>
    <n v="104.44"/>
    <n v="64"/>
    <x v="4"/>
    <s v="rock"/>
    <x v="1249"/>
    <d v="2012-07-07T17:46:51"/>
  </r>
  <r>
    <n v="60046"/>
    <x v="0"/>
    <s v="US"/>
    <s v="USD"/>
    <n v="1410017131"/>
    <n v="1406129131"/>
    <b v="1"/>
    <n v="508"/>
    <b v="1"/>
    <s v="music/rock"/>
    <n v="200.15333333333331"/>
    <n v="118"/>
    <x v="4"/>
    <s v="rock"/>
    <x v="1250"/>
    <d v="2014-09-06T15:25:31"/>
  </r>
  <r>
    <n v="6108"/>
    <x v="0"/>
    <s v="US"/>
    <s v="USD"/>
    <n v="1316979167"/>
    <n v="1311795167"/>
    <b v="1"/>
    <n v="74"/>
    <b v="1"/>
    <s v="music/rock"/>
    <n v="101.8"/>
    <n v="82"/>
    <x v="4"/>
    <s v="rock"/>
    <x v="1251"/>
    <d v="2011-09-25T19:32:47"/>
  </r>
  <r>
    <n v="4818"/>
    <x v="0"/>
    <s v="US"/>
    <s v="USD"/>
    <n v="1382658169"/>
    <n v="1380238969"/>
    <b v="1"/>
    <n v="141"/>
    <b v="1"/>
    <s v="music/rock"/>
    <n v="137.65714285714284"/>
    <n v="34"/>
    <x v="4"/>
    <s v="rock"/>
    <x v="1252"/>
    <d v="2013-10-24T23:42:49"/>
  </r>
  <r>
    <n v="30383.32"/>
    <x v="0"/>
    <s v="US"/>
    <s v="USD"/>
    <n v="1409770107"/>
    <n v="1407178107"/>
    <b v="1"/>
    <n v="711"/>
    <b v="1"/>
    <s v="music/rock"/>
    <n v="303833.2"/>
    <n v="42"/>
    <x v="4"/>
    <s v="rock"/>
    <x v="1253"/>
    <d v="2014-09-03T18:48:27"/>
  </r>
  <r>
    <n v="13323"/>
    <x v="0"/>
    <s v="US"/>
    <s v="USD"/>
    <n v="1293857940"/>
    <n v="1288968886"/>
    <b v="1"/>
    <n v="141"/>
    <b v="1"/>
    <s v="music/rock"/>
    <n v="198.85074626865671"/>
    <n v="94"/>
    <x v="4"/>
    <s v="rock"/>
    <x v="1254"/>
    <d v="2011-01-01T04:59:00"/>
  </r>
  <r>
    <n v="6071"/>
    <x v="0"/>
    <s v="US"/>
    <s v="USD"/>
    <n v="1385932652"/>
    <n v="1383337052"/>
    <b v="1"/>
    <n v="109"/>
    <b v="1"/>
    <s v="music/rock"/>
    <n v="202.36666666666667"/>
    <n v="55"/>
    <x v="4"/>
    <s v="rock"/>
    <x v="1255"/>
    <d v="2013-12-01T21:17:32"/>
  </r>
  <r>
    <n v="35389.129999999997"/>
    <x v="0"/>
    <s v="US"/>
    <s v="USD"/>
    <n v="1329084231"/>
    <n v="1326492231"/>
    <b v="1"/>
    <n v="361"/>
    <b v="1"/>
    <s v="music/rock"/>
    <n v="117.96376666666666"/>
    <n v="98"/>
    <x v="4"/>
    <s v="rock"/>
    <x v="1256"/>
    <d v="2012-02-12T22:03:51"/>
  </r>
  <r>
    <n v="16210"/>
    <x v="0"/>
    <s v="US"/>
    <s v="USD"/>
    <n v="1301792590"/>
    <n v="1297562590"/>
    <b v="1"/>
    <n v="176"/>
    <b v="1"/>
    <s v="music/rock"/>
    <n v="294.72727272727275"/>
    <n v="92"/>
    <x v="4"/>
    <s v="rock"/>
    <x v="1257"/>
    <d v="2011-04-03T01:03:10"/>
  </r>
  <r>
    <n v="25577.56"/>
    <x v="0"/>
    <s v="US"/>
    <s v="USD"/>
    <n v="1377960012"/>
    <n v="1375368012"/>
    <b v="1"/>
    <n v="670"/>
    <b v="1"/>
    <s v="music/rock"/>
    <n v="213.14633333333336"/>
    <n v="38"/>
    <x v="4"/>
    <s v="rock"/>
    <x v="1258"/>
    <d v="2013-08-31T14:40:12"/>
  </r>
  <r>
    <n v="2606"/>
    <x v="0"/>
    <s v="US"/>
    <s v="USD"/>
    <n v="1402286340"/>
    <n v="1399504664"/>
    <b v="1"/>
    <n v="96"/>
    <b v="1"/>
    <s v="music/rock"/>
    <n v="104.24"/>
    <n v="27"/>
    <x v="4"/>
    <s v="rock"/>
    <x v="1259"/>
    <d v="2014-06-09T03:59:00"/>
  </r>
  <r>
    <n v="3751"/>
    <x v="0"/>
    <s v="US"/>
    <s v="USD"/>
    <n v="1393445620"/>
    <n v="1390853620"/>
    <b v="1"/>
    <n v="74"/>
    <b v="1"/>
    <s v="music/rock"/>
    <n v="113.66666666666667"/>
    <n v="50"/>
    <x v="4"/>
    <s v="rock"/>
    <x v="1260"/>
    <d v="2014-02-26T20:13:40"/>
  </r>
  <r>
    <n v="2025"/>
    <x v="0"/>
    <s v="US"/>
    <s v="USD"/>
    <n v="1390983227"/>
    <n v="1388391227"/>
    <b v="1"/>
    <n v="52"/>
    <b v="1"/>
    <s v="music/rock"/>
    <n v="101.25"/>
    <n v="38"/>
    <x v="4"/>
    <s v="rock"/>
    <x v="1261"/>
    <d v="2014-01-29T08:13:47"/>
  </r>
  <r>
    <n v="8152"/>
    <x v="0"/>
    <s v="CA"/>
    <s v="CAD"/>
    <n v="1392574692"/>
    <n v="1389982692"/>
    <b v="1"/>
    <n v="105"/>
    <b v="1"/>
    <s v="music/rock"/>
    <n v="125.41538461538462"/>
    <n v="77"/>
    <x v="4"/>
    <s v="rock"/>
    <x v="1262"/>
    <d v="2014-02-16T18:18:12"/>
  </r>
  <r>
    <n v="1785"/>
    <x v="0"/>
    <s v="US"/>
    <s v="USD"/>
    <n v="1396054800"/>
    <n v="1393034470"/>
    <b v="1"/>
    <n v="41"/>
    <b v="1"/>
    <s v="music/rock"/>
    <n v="119"/>
    <n v="43"/>
    <x v="4"/>
    <s v="rock"/>
    <x v="1263"/>
    <d v="2014-03-29T01:00:00"/>
  </r>
  <r>
    <n v="1082"/>
    <x v="0"/>
    <s v="US"/>
    <s v="USD"/>
    <n v="1383062083"/>
    <n v="1380556483"/>
    <b v="1"/>
    <n v="34"/>
    <b v="1"/>
    <s v="music/rock"/>
    <n v="166.46153846153845"/>
    <n v="31"/>
    <x v="4"/>
    <s v="rock"/>
    <x v="1264"/>
    <d v="2013-10-29T15:54:43"/>
  </r>
  <r>
    <n v="4170.17"/>
    <x v="0"/>
    <s v="US"/>
    <s v="USD"/>
    <n v="1291131815"/>
    <n v="1287071015"/>
    <b v="1"/>
    <n v="66"/>
    <b v="1"/>
    <s v="music/rock"/>
    <n v="119.14771428571429"/>
    <n v="63"/>
    <x v="4"/>
    <s v="rock"/>
    <x v="1265"/>
    <d v="2010-11-30T15:43:35"/>
  </r>
  <r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21:02:25"/>
  </r>
  <r>
    <n v="22396"/>
    <x v="0"/>
    <s v="US"/>
    <s v="USD"/>
    <n v="1374674558"/>
    <n v="1372082558"/>
    <b v="1"/>
    <n v="159"/>
    <b v="1"/>
    <s v="music/rock"/>
    <n v="101.8"/>
    <n v="140"/>
    <x v="4"/>
    <s v="rock"/>
    <x v="1267"/>
    <d v="2013-07-24T14:02:38"/>
  </r>
  <r>
    <n v="14000"/>
    <x v="0"/>
    <s v="US"/>
    <s v="USD"/>
    <n v="1379708247"/>
    <n v="1377116247"/>
    <b v="1"/>
    <n v="182"/>
    <b v="1"/>
    <s v="music/rock"/>
    <n v="116.66666666666667"/>
    <n v="76"/>
    <x v="4"/>
    <s v="rock"/>
    <x v="1268"/>
    <d v="2013-09-20T20:17:27"/>
  </r>
  <r>
    <n v="20426"/>
    <x v="0"/>
    <s v="US"/>
    <s v="USD"/>
    <n v="1460764800"/>
    <n v="1458157512"/>
    <b v="1"/>
    <n v="206"/>
    <b v="1"/>
    <s v="music/rock"/>
    <n v="108.64893617021276"/>
    <n v="99"/>
    <x v="4"/>
    <s v="rock"/>
    <x v="1269"/>
    <d v="2016-04-16T00:00:00"/>
  </r>
  <r>
    <n v="11472"/>
    <x v="0"/>
    <s v="US"/>
    <s v="USD"/>
    <n v="1332704042"/>
    <n v="1327523642"/>
    <b v="1"/>
    <n v="169"/>
    <b v="1"/>
    <s v="music/rock"/>
    <n v="114.72"/>
    <n v="67"/>
    <x v="4"/>
    <s v="rock"/>
    <x v="1270"/>
    <d v="2012-03-25T19:34:02"/>
  </r>
  <r>
    <n v="7635"/>
    <x v="0"/>
    <s v="US"/>
    <s v="USD"/>
    <n v="1384363459"/>
    <n v="1381767859"/>
    <b v="1"/>
    <n v="31"/>
    <b v="1"/>
    <s v="music/rock"/>
    <n v="101.8"/>
    <n v="246"/>
    <x v="4"/>
    <s v="rock"/>
    <x v="1271"/>
    <d v="2013-11-13T17:24:19"/>
  </r>
  <r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4140"/>
    <x v="0"/>
    <s v="CA"/>
    <s v="CAD"/>
    <n v="1409506291"/>
    <n v="1406914291"/>
    <b v="1"/>
    <n v="54"/>
    <b v="1"/>
    <s v="music/rock"/>
    <n v="103.49999999999999"/>
    <n v="76"/>
    <x v="4"/>
    <s v="rock"/>
    <x v="1273"/>
    <d v="2014-08-31T17:31:31"/>
  </r>
  <r>
    <n v="38743.839999999997"/>
    <x v="0"/>
    <s v="US"/>
    <s v="USD"/>
    <n v="1346344425"/>
    <n v="1343320425"/>
    <b v="1"/>
    <n v="467"/>
    <b v="1"/>
    <s v="music/rock"/>
    <n v="154.97535999999999"/>
    <n v="82"/>
    <x v="4"/>
    <s v="rock"/>
    <x v="1274"/>
    <d v="2012-08-30T16:33:45"/>
  </r>
  <r>
    <n v="24321.1"/>
    <x v="0"/>
    <s v="US"/>
    <s v="USD"/>
    <n v="1375908587"/>
    <n v="1372884587"/>
    <b v="1"/>
    <n v="389"/>
    <b v="1"/>
    <s v="music/rock"/>
    <n v="162.14066666666668"/>
    <n v="62"/>
    <x v="4"/>
    <s v="rock"/>
    <x v="1275"/>
    <d v="2013-08-07T20:49:47"/>
  </r>
  <r>
    <n v="3132.63"/>
    <x v="0"/>
    <s v="US"/>
    <s v="USD"/>
    <n v="1251777600"/>
    <n v="1247504047"/>
    <b v="1"/>
    <n v="68"/>
    <b v="1"/>
    <s v="music/rock"/>
    <n v="104.42100000000001"/>
    <n v="46"/>
    <x v="4"/>
    <s v="rock"/>
    <x v="1276"/>
    <d v="2009-09-01T04:00:00"/>
  </r>
  <r>
    <n v="15918.65"/>
    <x v="0"/>
    <s v="US"/>
    <s v="USD"/>
    <n v="1346765347"/>
    <n v="1343741347"/>
    <b v="1"/>
    <n v="413"/>
    <b v="1"/>
    <s v="music/rock"/>
    <n v="106.12433333333333"/>
    <n v="38"/>
    <x v="4"/>
    <s v="rock"/>
    <x v="1277"/>
    <d v="2012-09-04T13:29:07"/>
  </r>
  <r>
    <n v="10071"/>
    <x v="0"/>
    <s v="US"/>
    <s v="USD"/>
    <n v="1403661600"/>
    <n v="1401196766"/>
    <b v="1"/>
    <n v="190"/>
    <b v="1"/>
    <s v="music/rock"/>
    <n v="154.93846153846152"/>
    <n v="53"/>
    <x v="4"/>
    <s v="rock"/>
    <x v="1278"/>
    <d v="2014-06-25T02:00:00"/>
  </r>
  <r>
    <n v="13864.17"/>
    <x v="0"/>
    <s v="US"/>
    <s v="USD"/>
    <n v="1395624170"/>
    <n v="1392171770"/>
    <b v="1"/>
    <n v="189"/>
    <b v="1"/>
    <s v="music/rock"/>
    <n v="110.77157238734421"/>
    <n v="73"/>
    <x v="4"/>
    <s v="rock"/>
    <x v="1279"/>
    <d v="2014-03-24T01:22:50"/>
  </r>
  <r>
    <n v="16636.78"/>
    <x v="0"/>
    <s v="US"/>
    <s v="USD"/>
    <n v="1299003054"/>
    <n v="1291227054"/>
    <b v="1"/>
    <n v="130"/>
    <b v="1"/>
    <s v="music/rock"/>
    <n v="110.91186666666665"/>
    <n v="127"/>
    <x v="4"/>
    <s v="rock"/>
    <x v="1280"/>
    <d v="2011-03-01T18:10:54"/>
  </r>
  <r>
    <n v="7750"/>
    <x v="0"/>
    <s v="US"/>
    <s v="USD"/>
    <n v="1375033836"/>
    <n v="1373305836"/>
    <b v="1"/>
    <n v="74"/>
    <b v="1"/>
    <s v="music/rock"/>
    <n v="110.71428571428572"/>
    <n v="104"/>
    <x v="4"/>
    <s v="rock"/>
    <x v="1281"/>
    <d v="2013-07-28T17:50:36"/>
  </r>
  <r>
    <n v="18542"/>
    <x v="0"/>
    <s v="US"/>
    <s v="USD"/>
    <n v="1386565140"/>
    <n v="1383909855"/>
    <b v="1"/>
    <n v="274"/>
    <b v="1"/>
    <s v="music/rock"/>
    <n v="123.61333333333333"/>
    <n v="67"/>
    <x v="4"/>
    <s v="rock"/>
    <x v="1282"/>
    <d v="2013-12-09T04:59:00"/>
  </r>
  <r>
    <n v="2110.5"/>
    <x v="0"/>
    <s v="US"/>
    <s v="USD"/>
    <n v="1362974400"/>
    <n v="1360948389"/>
    <b v="1"/>
    <n v="22"/>
    <b v="1"/>
    <s v="music/rock"/>
    <n v="211.05"/>
    <n v="95"/>
    <x v="4"/>
    <s v="rock"/>
    <x v="1283"/>
    <d v="2013-03-11T04:00:00"/>
  </r>
  <r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2033"/>
    <x v="0"/>
    <s v="GB"/>
    <s v="GBP"/>
    <n v="1434808775"/>
    <n v="1433512775"/>
    <b v="0"/>
    <n v="63"/>
    <b v="1"/>
    <s v="theater/plays"/>
    <n v="101.64999999999999"/>
    <n v="32"/>
    <x v="1"/>
    <s v="plays"/>
    <x v="1285"/>
    <d v="2015-06-20T13:59:35"/>
  </r>
  <r>
    <n v="1625"/>
    <x v="0"/>
    <s v="GB"/>
    <s v="GBP"/>
    <n v="1424181600"/>
    <n v="1423041227"/>
    <b v="0"/>
    <n v="20"/>
    <b v="1"/>
    <s v="theater/plays"/>
    <n v="108.33333333333333"/>
    <n v="81"/>
    <x v="1"/>
    <s v="plays"/>
    <x v="1286"/>
    <d v="2015-02-17T14:00:00"/>
  </r>
  <r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4018"/>
    <x v="0"/>
    <s v="US"/>
    <s v="USD"/>
    <n v="1470801600"/>
    <n v="1468122163"/>
    <b v="0"/>
    <n v="61"/>
    <b v="1"/>
    <s v="theater/plays"/>
    <n v="100.44999999999999"/>
    <n v="65"/>
    <x v="1"/>
    <s v="plays"/>
    <x v="1288"/>
    <d v="2016-08-10T04:00:00"/>
  </r>
  <r>
    <n v="1876"/>
    <x v="0"/>
    <s v="US"/>
    <s v="USD"/>
    <n v="1483499645"/>
    <n v="1480907645"/>
    <b v="0"/>
    <n v="52"/>
    <b v="1"/>
    <s v="theater/plays"/>
    <n v="125.06666666666666"/>
    <n v="36"/>
    <x v="1"/>
    <s v="plays"/>
    <x v="1289"/>
    <d v="2017-01-04T03:14:05"/>
  </r>
  <r>
    <n v="3800"/>
    <x v="0"/>
    <s v="US"/>
    <s v="USD"/>
    <n v="1429772340"/>
    <n v="1427121931"/>
    <b v="0"/>
    <n v="86"/>
    <b v="1"/>
    <s v="theater/plays"/>
    <n v="108.57142857142857"/>
    <n v="44"/>
    <x v="1"/>
    <s v="plays"/>
    <x v="1290"/>
    <d v="2015-04-23T06:59:00"/>
  </r>
  <r>
    <n v="4371"/>
    <x v="0"/>
    <s v="US"/>
    <s v="USD"/>
    <n v="1428390000"/>
    <n v="1425224391"/>
    <b v="0"/>
    <n v="42"/>
    <b v="1"/>
    <s v="theater/plays"/>
    <n v="145.70000000000002"/>
    <n v="104"/>
    <x v="1"/>
    <s v="plays"/>
    <x v="1291"/>
    <d v="2015-04-07T07:00:00"/>
  </r>
  <r>
    <n v="1870"/>
    <x v="0"/>
    <s v="GB"/>
    <s v="GBP"/>
    <n v="1444172340"/>
    <n v="1441822828"/>
    <b v="0"/>
    <n v="52"/>
    <b v="1"/>
    <s v="theater/plays"/>
    <n v="110.00000000000001"/>
    <n v="35"/>
    <x v="1"/>
    <s v="plays"/>
    <x v="1292"/>
    <d v="2015-10-06T22:59:00"/>
  </r>
  <r>
    <n v="15335"/>
    <x v="0"/>
    <s v="US"/>
    <s v="USD"/>
    <n v="1447523371"/>
    <n v="1444927771"/>
    <b v="0"/>
    <n v="120"/>
    <b v="1"/>
    <s v="theater/plays"/>
    <n v="102.23333333333333"/>
    <n v="127"/>
    <x v="1"/>
    <s v="plays"/>
    <x v="1293"/>
    <d v="2015-11-14T17:49:31"/>
  </r>
  <r>
    <n v="610"/>
    <x v="0"/>
    <s v="GB"/>
    <s v="GBP"/>
    <n v="1445252400"/>
    <n v="1443696797"/>
    <b v="0"/>
    <n v="22"/>
    <b v="1"/>
    <s v="theater/plays"/>
    <n v="122"/>
    <n v="27"/>
    <x v="1"/>
    <s v="plays"/>
    <x v="1294"/>
    <d v="2015-10-19T11:00:00"/>
  </r>
  <r>
    <n v="2549"/>
    <x v="0"/>
    <s v="GB"/>
    <s v="GBP"/>
    <n v="1438189200"/>
    <n v="1435585497"/>
    <b v="0"/>
    <n v="64"/>
    <b v="1"/>
    <s v="theater/plays"/>
    <n v="101.96000000000001"/>
    <n v="39"/>
    <x v="1"/>
    <s v="plays"/>
    <x v="1295"/>
    <d v="2015-07-29T17:00:00"/>
  </r>
  <r>
    <n v="1200"/>
    <x v="0"/>
    <s v="GB"/>
    <s v="GBP"/>
    <n v="1457914373"/>
    <n v="1456189973"/>
    <b v="0"/>
    <n v="23"/>
    <b v="1"/>
    <s v="theater/plays"/>
    <n v="141.1764705882353"/>
    <n v="52"/>
    <x v="1"/>
    <s v="plays"/>
    <x v="1296"/>
    <d v="2016-03-14T00:12:53"/>
  </r>
  <r>
    <n v="21905"/>
    <x v="0"/>
    <s v="US"/>
    <s v="USD"/>
    <n v="1462125358"/>
    <n v="1459533358"/>
    <b v="0"/>
    <n v="238"/>
    <b v="1"/>
    <s v="theater/plays"/>
    <n v="109.52500000000001"/>
    <n v="92"/>
    <x v="1"/>
    <s v="plays"/>
    <x v="1297"/>
    <d v="2016-05-01T17:55:58"/>
  </r>
  <r>
    <n v="2093"/>
    <x v="0"/>
    <s v="GB"/>
    <s v="GBP"/>
    <n v="1461860432"/>
    <n v="1459268432"/>
    <b v="0"/>
    <n v="33"/>
    <b v="1"/>
    <s v="theater/plays"/>
    <n v="104.65"/>
    <n v="63"/>
    <x v="1"/>
    <s v="plays"/>
    <x v="1298"/>
    <d v="2016-04-28T16:20:32"/>
  </r>
  <r>
    <n v="4340"/>
    <x v="0"/>
    <s v="US"/>
    <s v="USD"/>
    <n v="1436902359"/>
    <n v="1434310359"/>
    <b v="0"/>
    <n v="32"/>
    <b v="1"/>
    <s v="theater/plays"/>
    <n v="124"/>
    <n v="135"/>
    <x v="1"/>
    <s v="plays"/>
    <x v="1299"/>
    <d v="2015-07-14T19:32:39"/>
  </r>
  <r>
    <n v="4050"/>
    <x v="0"/>
    <s v="US"/>
    <s v="USD"/>
    <n v="1464807420"/>
    <n v="1461427938"/>
    <b v="0"/>
    <n v="24"/>
    <b v="1"/>
    <s v="theater/plays"/>
    <n v="135"/>
    <n v="168"/>
    <x v="1"/>
    <s v="plays"/>
    <x v="1300"/>
    <d v="2016-06-01T18:57:00"/>
  </r>
  <r>
    <n v="2055"/>
    <x v="0"/>
    <s v="US"/>
    <s v="USD"/>
    <n v="1437447600"/>
    <n v="1436551178"/>
    <b v="0"/>
    <n v="29"/>
    <b v="1"/>
    <s v="theater/plays"/>
    <n v="102.75000000000001"/>
    <n v="70"/>
    <x v="1"/>
    <s v="plays"/>
    <x v="1301"/>
    <d v="2015-07-21T03:00:00"/>
  </r>
  <r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4559.13"/>
    <x v="0"/>
    <s v="GB"/>
    <s v="GBP"/>
    <n v="1469962800"/>
    <n v="1468578920"/>
    <b v="0"/>
    <n v="108"/>
    <b v="1"/>
    <s v="theater/plays"/>
    <n v="130.26085714285716"/>
    <n v="42"/>
    <x v="1"/>
    <s v="plays"/>
    <x v="1303"/>
    <d v="2016-07-31T11:00:00"/>
  </r>
  <r>
    <n v="15851"/>
    <x v="1"/>
    <s v="GB"/>
    <s v="GBP"/>
    <n v="1489376405"/>
    <n v="1484196005"/>
    <b v="0"/>
    <n v="104"/>
    <b v="0"/>
    <s v="technology/wearables"/>
    <n v="39.627499999999998"/>
    <n v="152"/>
    <x v="2"/>
    <s v="wearables"/>
    <x v="1304"/>
    <d v="2017-03-13T03:40:05"/>
  </r>
  <r>
    <n v="7793"/>
    <x v="1"/>
    <s v="US"/>
    <s v="USD"/>
    <n v="1469122200"/>
    <n v="1466611108"/>
    <b v="0"/>
    <n v="86"/>
    <b v="0"/>
    <s v="technology/wearables"/>
    <n v="25.976666666666663"/>
    <n v="90"/>
    <x v="2"/>
    <s v="wearables"/>
    <x v="1305"/>
    <d v="2016-07-21T17:30:00"/>
  </r>
  <r>
    <n v="71771"/>
    <x v="1"/>
    <s v="US"/>
    <s v="USD"/>
    <n v="1417690734"/>
    <n v="1415098734"/>
    <b v="0"/>
    <n v="356"/>
    <b v="0"/>
    <s v="technology/wearables"/>
    <n v="65.24636363636364"/>
    <n v="201"/>
    <x v="2"/>
    <s v="wearables"/>
    <x v="1306"/>
    <d v="2014-12-04T10:58:54"/>
  </r>
  <r>
    <n v="5757"/>
    <x v="1"/>
    <s v="US"/>
    <s v="USD"/>
    <n v="1455710679"/>
    <n v="1453118679"/>
    <b v="0"/>
    <n v="45"/>
    <b v="0"/>
    <s v="technology/wearables"/>
    <n v="11.514000000000001"/>
    <n v="127"/>
    <x v="2"/>
    <s v="wearables"/>
    <x v="1307"/>
    <d v="2016-02-17T12:04:39"/>
  </r>
  <r>
    <n v="1136"/>
    <x v="1"/>
    <s v="US"/>
    <s v="USD"/>
    <n v="1475937812"/>
    <n v="1472481812"/>
    <b v="0"/>
    <n v="38"/>
    <b v="0"/>
    <s v="technology/wearables"/>
    <n v="11.360000000000001"/>
    <n v="29"/>
    <x v="2"/>
    <s v="wearables"/>
    <x v="1308"/>
    <d v="2016-10-08T14:43:32"/>
  </r>
  <r>
    <n v="12879"/>
    <x v="1"/>
    <s v="US"/>
    <s v="USD"/>
    <n v="1444943468"/>
    <n v="1441919468"/>
    <b v="0"/>
    <n v="35"/>
    <b v="0"/>
    <s v="technology/wearables"/>
    <n v="111.99130434782609"/>
    <n v="367"/>
    <x v="2"/>
    <s v="wearables"/>
    <x v="1309"/>
    <d v="2015-10-15T21:11:08"/>
  </r>
  <r>
    <n v="3100"/>
    <x v="1"/>
    <s v="US"/>
    <s v="USD"/>
    <n v="1471622450"/>
    <n v="1467734450"/>
    <b v="0"/>
    <n v="24"/>
    <b v="0"/>
    <s v="technology/wearables"/>
    <n v="15.5"/>
    <n v="129"/>
    <x v="2"/>
    <s v="wearables"/>
    <x v="1310"/>
    <d v="2016-08-19T16:00:50"/>
  </r>
  <r>
    <n v="80070"/>
    <x v="1"/>
    <s v="US"/>
    <s v="USD"/>
    <n v="1480536919"/>
    <n v="1477509319"/>
    <b v="0"/>
    <n v="100"/>
    <b v="0"/>
    <s v="technology/wearables"/>
    <n v="32.027999999999999"/>
    <n v="800"/>
    <x v="2"/>
    <s v="wearables"/>
    <x v="1311"/>
    <d v="2016-11-30T20:15:19"/>
  </r>
  <r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2446"/>
    <x v="1"/>
    <s v="US"/>
    <s v="USD"/>
    <n v="1457024514"/>
    <n v="1454432514"/>
    <b v="0"/>
    <n v="122"/>
    <b v="0"/>
    <s v="technology/wearables"/>
    <n v="31.114999999999998"/>
    <n v="102"/>
    <x v="2"/>
    <s v="wearables"/>
    <x v="1313"/>
    <d v="2016-03-03T17:01:54"/>
  </r>
  <r>
    <n v="2028"/>
    <x v="1"/>
    <s v="US"/>
    <s v="USD"/>
    <n v="1477065860"/>
    <n v="1471881860"/>
    <b v="0"/>
    <n v="11"/>
    <b v="0"/>
    <s v="technology/wearables"/>
    <n v="1.1266666666666667"/>
    <n v="184"/>
    <x v="2"/>
    <s v="wearables"/>
    <x v="1314"/>
    <d v="2016-10-21T16:04:20"/>
  </r>
  <r>
    <n v="40404"/>
    <x v="1"/>
    <s v="US"/>
    <s v="USD"/>
    <n v="1446771600"/>
    <n v="1443700648"/>
    <b v="0"/>
    <n v="248"/>
    <b v="0"/>
    <s v="technology/wearables"/>
    <n v="40.404000000000003"/>
    <n v="162"/>
    <x v="2"/>
    <s v="wearables"/>
    <x v="1315"/>
    <d v="2015-11-06T01:00:00"/>
  </r>
  <r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1467"/>
    <x v="1"/>
    <s v="DK"/>
    <s v="DKK"/>
    <n v="1469109600"/>
    <n v="1464586746"/>
    <b v="0"/>
    <n v="19"/>
    <b v="0"/>
    <s v="technology/wearables"/>
    <n v="5.7334999999999994"/>
    <n v="603"/>
    <x v="2"/>
    <s v="wearables"/>
    <x v="1317"/>
    <d v="2016-07-21T14:00:00"/>
  </r>
  <r>
    <n v="6130"/>
    <x v="1"/>
    <s v="US"/>
    <s v="USD"/>
    <n v="1420938172"/>
    <n v="1418346172"/>
    <b v="0"/>
    <n v="135"/>
    <b v="0"/>
    <s v="technology/wearables"/>
    <n v="15.324999999999999"/>
    <n v="45"/>
    <x v="2"/>
    <s v="wearables"/>
    <x v="1318"/>
    <d v="2015-01-11T01:02:52"/>
  </r>
  <r>
    <n v="876"/>
    <x v="1"/>
    <s v="GB"/>
    <s v="GBP"/>
    <n v="1405094400"/>
    <n v="1403810965"/>
    <b v="0"/>
    <n v="9"/>
    <b v="0"/>
    <s v="technology/wearables"/>
    <n v="15.103448275862069"/>
    <n v="97"/>
    <x v="2"/>
    <s v="wearables"/>
    <x v="1319"/>
    <d v="2014-07-11T16:00:00"/>
  </r>
  <r>
    <n v="503"/>
    <x v="1"/>
    <s v="NL"/>
    <s v="EUR"/>
    <n v="1483138800"/>
    <n v="1480610046"/>
    <b v="0"/>
    <n v="3"/>
    <b v="0"/>
    <s v="technology/wearables"/>
    <n v="0.503"/>
    <n v="167"/>
    <x v="2"/>
    <s v="wearables"/>
    <x v="1320"/>
    <d v="2016-12-30T23:00:00"/>
  </r>
  <r>
    <n v="6019"/>
    <x v="1"/>
    <s v="SE"/>
    <s v="SEK"/>
    <n v="1482515937"/>
    <n v="1479923937"/>
    <b v="0"/>
    <n v="7"/>
    <b v="0"/>
    <s v="technology/wearables"/>
    <n v="1.3028138528138529"/>
    <n v="859"/>
    <x v="2"/>
    <s v="wearables"/>
    <x v="1321"/>
    <d v="2016-12-23T17:58:57"/>
  </r>
  <r>
    <n v="106"/>
    <x v="1"/>
    <s v="GB"/>
    <s v="GBP"/>
    <n v="1432223125"/>
    <n v="1429631125"/>
    <b v="0"/>
    <n v="4"/>
    <b v="0"/>
    <s v="technology/wearables"/>
    <n v="0.30285714285714288"/>
    <n v="26"/>
    <x v="2"/>
    <s v="wearables"/>
    <x v="1322"/>
    <d v="2015-05-21T15:45:25"/>
  </r>
  <r>
    <n v="1332"/>
    <x v="1"/>
    <s v="US"/>
    <s v="USD"/>
    <n v="1461653700"/>
    <n v="1458665146"/>
    <b v="0"/>
    <n v="44"/>
    <b v="0"/>
    <s v="technology/wearables"/>
    <n v="8.8800000000000008"/>
    <n v="30"/>
    <x v="2"/>
    <s v="wearables"/>
    <x v="1323"/>
    <d v="2016-04-26T06:55:00"/>
  </r>
  <r>
    <n v="4920"/>
    <x v="1"/>
    <s v="US"/>
    <s v="USD"/>
    <n v="1476371552"/>
    <n v="1473779552"/>
    <b v="0"/>
    <n v="90"/>
    <b v="0"/>
    <s v="technology/wearables"/>
    <n v="9.84"/>
    <n v="54"/>
    <x v="2"/>
    <s v="wearables"/>
    <x v="1324"/>
    <d v="2016-10-13T15:12:32"/>
  </r>
  <r>
    <n v="486"/>
    <x v="1"/>
    <s v="US"/>
    <s v="USD"/>
    <n v="1483063435"/>
    <n v="1480471435"/>
    <b v="0"/>
    <n v="8"/>
    <b v="0"/>
    <s v="technology/wearables"/>
    <n v="2.4299999999999997"/>
    <n v="60"/>
    <x v="2"/>
    <s v="wearables"/>
    <x v="1325"/>
    <d v="2016-12-30T02:03:55"/>
  </r>
  <r>
    <n v="1130"/>
    <x v="1"/>
    <s v="US"/>
    <s v="USD"/>
    <n v="1421348428"/>
    <n v="1417460428"/>
    <b v="0"/>
    <n v="11"/>
    <b v="0"/>
    <s v="technology/wearables"/>
    <n v="1.1299999999999999"/>
    <n v="102"/>
    <x v="2"/>
    <s v="wearables"/>
    <x v="1326"/>
    <d v="2015-01-15T19:00:28"/>
  </r>
  <r>
    <n v="1705"/>
    <x v="1"/>
    <s v="US"/>
    <s v="USD"/>
    <n v="1432916235"/>
    <n v="1430324235"/>
    <b v="0"/>
    <n v="41"/>
    <b v="0"/>
    <s v="technology/wearables"/>
    <n v="3.5520833333333335"/>
    <n v="41"/>
    <x v="2"/>
    <s v="wearables"/>
    <x v="1327"/>
    <d v="2015-05-29T16:17:15"/>
  </r>
  <r>
    <n v="1748"/>
    <x v="1"/>
    <s v="US"/>
    <s v="USD"/>
    <n v="1476458734"/>
    <n v="1472570734"/>
    <b v="0"/>
    <n v="15"/>
    <b v="0"/>
    <s v="technology/wearables"/>
    <n v="2.3306666666666667"/>
    <n v="116"/>
    <x v="2"/>
    <s v="wearables"/>
    <x v="1328"/>
    <d v="2016-10-14T15:25:34"/>
  </r>
  <r>
    <n v="408"/>
    <x v="1"/>
    <s v="US"/>
    <s v="USD"/>
    <n v="1417501145"/>
    <n v="1414041545"/>
    <b v="0"/>
    <n v="9"/>
    <b v="0"/>
    <s v="technology/wearables"/>
    <n v="0.81600000000000006"/>
    <n v="45"/>
    <x v="2"/>
    <s v="wearables"/>
    <x v="1329"/>
    <d v="2014-12-02T06:19:05"/>
  </r>
  <r>
    <n v="7873"/>
    <x v="1"/>
    <s v="US"/>
    <s v="USD"/>
    <n v="1467432000"/>
    <n v="1464763109"/>
    <b v="0"/>
    <n v="50"/>
    <b v="0"/>
    <s v="technology/wearables"/>
    <n v="22.494285714285713"/>
    <n v="157"/>
    <x v="2"/>
    <s v="wearables"/>
    <x v="1330"/>
    <d v="2016-07-02T04:00:00"/>
  </r>
  <r>
    <n v="3417"/>
    <x v="1"/>
    <s v="US"/>
    <s v="USD"/>
    <n v="1471435554"/>
    <n v="1468843554"/>
    <b v="0"/>
    <n v="34"/>
    <b v="0"/>
    <s v="technology/wearables"/>
    <n v="1.3668"/>
    <n v="100"/>
    <x v="2"/>
    <s v="wearables"/>
    <x v="1331"/>
    <d v="2016-08-17T12:05:54"/>
  </r>
  <r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4303"/>
    <x v="1"/>
    <s v="US"/>
    <s v="USD"/>
    <n v="1457721287"/>
    <n v="1455129287"/>
    <b v="0"/>
    <n v="276"/>
    <b v="0"/>
    <s v="technology/wearables"/>
    <n v="10.754135338345865"/>
    <n v="51"/>
    <x v="2"/>
    <s v="wearables"/>
    <x v="1334"/>
    <d v="2016-03-11T18:34:47"/>
  </r>
  <r>
    <n v="4940"/>
    <x v="1"/>
    <s v="US"/>
    <s v="USD"/>
    <n v="1449354502"/>
    <n v="1446762502"/>
    <b v="0"/>
    <n v="16"/>
    <b v="0"/>
    <s v="technology/wearables"/>
    <n v="19.759999999999998"/>
    <n v="308"/>
    <x v="2"/>
    <s v="wearables"/>
    <x v="1335"/>
    <d v="2015-12-05T22:28:22"/>
  </r>
  <r>
    <n v="84947"/>
    <x v="1"/>
    <s v="US"/>
    <s v="USD"/>
    <n v="1418849028"/>
    <n v="1415825028"/>
    <b v="0"/>
    <n v="224"/>
    <b v="0"/>
    <s v="technology/wearables"/>
    <n v="84.946999999999989"/>
    <n v="379"/>
    <x v="2"/>
    <s v="wearables"/>
    <x v="1336"/>
    <d v="2014-12-17T20:43:48"/>
  </r>
  <r>
    <n v="24691"/>
    <x v="1"/>
    <s v="US"/>
    <s v="USD"/>
    <n v="1488549079"/>
    <n v="1485957079"/>
    <b v="0"/>
    <n v="140"/>
    <b v="0"/>
    <s v="technology/wearables"/>
    <n v="49.381999999999998"/>
    <n v="176"/>
    <x v="2"/>
    <s v="wearables"/>
    <x v="1337"/>
    <d v="2017-03-03T13:51:19"/>
  </r>
  <r>
    <n v="991"/>
    <x v="1"/>
    <s v="US"/>
    <s v="USD"/>
    <n v="1438543033"/>
    <n v="1435951033"/>
    <b v="0"/>
    <n v="15"/>
    <b v="0"/>
    <s v="technology/wearables"/>
    <n v="3.3033333333333332"/>
    <n v="66"/>
    <x v="2"/>
    <s v="wearables"/>
    <x v="1338"/>
    <d v="2015-08-02T19:17:13"/>
  </r>
  <r>
    <n v="3317"/>
    <x v="1"/>
    <s v="US"/>
    <s v="USD"/>
    <n v="1418056315"/>
    <n v="1414164715"/>
    <b v="0"/>
    <n v="37"/>
    <b v="0"/>
    <s v="technology/wearables"/>
    <n v="6.6339999999999995"/>
    <n v="89"/>
    <x v="2"/>
    <s v="wearables"/>
    <x v="1339"/>
    <d v="2014-12-08T16:31:55"/>
  </r>
  <r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7590"/>
    <x v="1"/>
    <s v="GB"/>
    <s v="GBP"/>
    <n v="1475333917"/>
    <n v="1472569117"/>
    <b v="0"/>
    <n v="46"/>
    <b v="0"/>
    <s v="technology/wearables"/>
    <n v="70.36"/>
    <n v="382"/>
    <x v="2"/>
    <s v="wearables"/>
    <x v="1341"/>
    <d v="2016-10-01T14:58:37"/>
  </r>
  <r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1149"/>
    <x v="1"/>
    <s v="US"/>
    <s v="USD"/>
    <n v="1471579140"/>
    <n v="1466512683"/>
    <b v="0"/>
    <n v="323"/>
    <b v="0"/>
    <s v="technology/wearables"/>
    <n v="102.298"/>
    <n v="158"/>
    <x v="2"/>
    <s v="wearables"/>
    <x v="1343"/>
    <d v="2016-08-19T03:59:00"/>
  </r>
  <r>
    <n v="5666"/>
    <x v="0"/>
    <s v="CA"/>
    <s v="CAD"/>
    <n v="1467313039"/>
    <n v="1464807439"/>
    <b v="0"/>
    <n v="139"/>
    <b v="1"/>
    <s v="publishing/nonfiction"/>
    <n v="377.73333333333335"/>
    <n v="40"/>
    <x v="3"/>
    <s v="nonfiction"/>
    <x v="1344"/>
    <d v="2016-06-30T18:57:19"/>
  </r>
  <r>
    <n v="375"/>
    <x v="0"/>
    <s v="US"/>
    <s v="USD"/>
    <n v="1405366359"/>
    <n v="1402342359"/>
    <b v="0"/>
    <n v="7"/>
    <b v="1"/>
    <s v="publishing/nonfiction"/>
    <n v="125"/>
    <n v="53"/>
    <x v="3"/>
    <s v="nonfiction"/>
    <x v="1345"/>
    <d v="2014-07-14T19:32:39"/>
  </r>
  <r>
    <n v="7219"/>
    <x v="0"/>
    <s v="US"/>
    <s v="USD"/>
    <n v="1372297751"/>
    <n v="1369705751"/>
    <b v="0"/>
    <n v="149"/>
    <b v="1"/>
    <s v="publishing/nonfiction"/>
    <n v="147.32653061224491"/>
    <n v="48"/>
    <x v="3"/>
    <s v="nonfiction"/>
    <x v="1346"/>
    <d v="2013-06-27T01:49:11"/>
  </r>
  <r>
    <n v="2555"/>
    <x v="0"/>
    <s v="US"/>
    <s v="USD"/>
    <n v="1425741525"/>
    <n v="1423149525"/>
    <b v="0"/>
    <n v="31"/>
    <b v="1"/>
    <s v="publishing/nonfiction"/>
    <n v="102.2"/>
    <n v="82"/>
    <x v="3"/>
    <s v="nonfiction"/>
    <x v="1347"/>
    <d v="2015-03-07T15:18:45"/>
  </r>
  <r>
    <n v="5985"/>
    <x v="0"/>
    <s v="US"/>
    <s v="USD"/>
    <n v="1418904533"/>
    <n v="1416485333"/>
    <b v="0"/>
    <n v="26"/>
    <b v="1"/>
    <s v="publishing/nonfiction"/>
    <n v="101.8723404255319"/>
    <n v="230"/>
    <x v="3"/>
    <s v="nonfiction"/>
    <x v="1348"/>
    <d v="2014-12-18T12:08:53"/>
  </r>
  <r>
    <n v="10210"/>
    <x v="0"/>
    <s v="CA"/>
    <s v="CAD"/>
    <n v="1450249140"/>
    <n v="1447055935"/>
    <b v="0"/>
    <n v="172"/>
    <b v="1"/>
    <s v="publishing/nonfiction"/>
    <n v="204.2"/>
    <n v="59"/>
    <x v="3"/>
    <s v="nonfiction"/>
    <x v="1349"/>
    <d v="2015-12-16T06:59:00"/>
  </r>
  <r>
    <n v="5202.5"/>
    <x v="0"/>
    <s v="US"/>
    <s v="USD"/>
    <n v="1451089134"/>
    <n v="1448497134"/>
    <b v="0"/>
    <n v="78"/>
    <b v="1"/>
    <s v="publishing/nonfiction"/>
    <n v="104.05"/>
    <n v="66"/>
    <x v="3"/>
    <s v="nonfiction"/>
    <x v="1350"/>
    <d v="2015-12-26T00:18:54"/>
  </r>
  <r>
    <n v="20253"/>
    <x v="0"/>
    <s v="US"/>
    <s v="USD"/>
    <n v="1455299144"/>
    <n v="1452707144"/>
    <b v="0"/>
    <n v="120"/>
    <b v="1"/>
    <s v="publishing/nonfiction"/>
    <n v="101.265"/>
    <n v="168"/>
    <x v="3"/>
    <s v="nonfiction"/>
    <x v="1351"/>
    <d v="2016-02-12T17:45:44"/>
  </r>
  <r>
    <n v="13614"/>
    <x v="0"/>
    <s v="US"/>
    <s v="USD"/>
    <n v="1441425540"/>
    <n v="1436968366"/>
    <b v="0"/>
    <n v="227"/>
    <b v="1"/>
    <s v="publishing/nonfiction"/>
    <n v="136.13999999999999"/>
    <n v="59"/>
    <x v="3"/>
    <s v="nonfiction"/>
    <x v="1352"/>
    <d v="2015-09-05T03:59:00"/>
  </r>
  <r>
    <n v="1336"/>
    <x v="0"/>
    <s v="US"/>
    <s v="USD"/>
    <n v="1362960000"/>
    <n v="1359946188"/>
    <b v="0"/>
    <n v="42"/>
    <b v="1"/>
    <s v="publishing/nonfiction"/>
    <n v="133.6"/>
    <n v="31"/>
    <x v="3"/>
    <s v="nonfiction"/>
    <x v="1353"/>
    <d v="2013-03-11T00:00:00"/>
  </r>
  <r>
    <n v="1563"/>
    <x v="0"/>
    <s v="GB"/>
    <s v="GBP"/>
    <n v="1465672979"/>
    <n v="1463080979"/>
    <b v="0"/>
    <n v="64"/>
    <b v="1"/>
    <s v="publishing/nonfiction"/>
    <n v="130.25"/>
    <n v="24"/>
    <x v="3"/>
    <s v="nonfiction"/>
    <x v="1354"/>
    <d v="2016-06-11T19:22:59"/>
  </r>
  <r>
    <n v="3067"/>
    <x v="0"/>
    <s v="GB"/>
    <s v="GBP"/>
    <n v="1354269600"/>
    <n v="1351663605"/>
    <b v="0"/>
    <n v="121"/>
    <b v="1"/>
    <s v="publishing/nonfiction"/>
    <n v="122.67999999999999"/>
    <n v="25"/>
    <x v="3"/>
    <s v="nonfiction"/>
    <x v="1355"/>
    <d v="2012-11-30T10:00:00"/>
  </r>
  <r>
    <n v="6215.56"/>
    <x v="0"/>
    <s v="US"/>
    <s v="USD"/>
    <n v="1372985760"/>
    <n v="1370393760"/>
    <b v="0"/>
    <n v="87"/>
    <b v="1"/>
    <s v="publishing/nonfiction"/>
    <n v="182.81058823529412"/>
    <n v="71"/>
    <x v="3"/>
    <s v="nonfiction"/>
    <x v="1356"/>
    <d v="2013-07-05T00:56:00"/>
  </r>
  <r>
    <n v="2506"/>
    <x v="0"/>
    <s v="US"/>
    <s v="USD"/>
    <n v="1362117540"/>
    <n v="1359587137"/>
    <b v="0"/>
    <n v="65"/>
    <b v="1"/>
    <s v="publishing/nonfiction"/>
    <n v="125.29999999999998"/>
    <n v="38"/>
    <x v="3"/>
    <s v="nonfiction"/>
    <x v="1357"/>
    <d v="2013-03-01T05:59:00"/>
  </r>
  <r>
    <n v="3350"/>
    <x v="0"/>
    <s v="US"/>
    <s v="USD"/>
    <n v="1309009323"/>
    <n v="1306417323"/>
    <b v="0"/>
    <n v="49"/>
    <b v="1"/>
    <s v="publishing/nonfiction"/>
    <n v="111.66666666666667"/>
    <n v="68"/>
    <x v="3"/>
    <s v="nonfiction"/>
    <x v="1358"/>
    <d v="2011-06-25T13:42:03"/>
  </r>
  <r>
    <n v="764"/>
    <x v="0"/>
    <s v="US"/>
    <s v="USD"/>
    <n v="1309980790"/>
    <n v="1304623990"/>
    <b v="0"/>
    <n v="19"/>
    <b v="1"/>
    <s v="publishing/nonfiction"/>
    <n v="115.75757575757575"/>
    <n v="40"/>
    <x v="3"/>
    <s v="nonfiction"/>
    <x v="1359"/>
    <d v="2011-07-06T19:33:10"/>
  </r>
  <r>
    <n v="2598"/>
    <x v="0"/>
    <s v="US"/>
    <s v="USD"/>
    <n v="1343943420"/>
    <n v="1341524220"/>
    <b v="0"/>
    <n v="81"/>
    <b v="1"/>
    <s v="publishing/nonfiction"/>
    <n v="173.2"/>
    <n v="32"/>
    <x v="3"/>
    <s v="nonfiction"/>
    <x v="1360"/>
    <d v="2012-08-02T21:37:00"/>
  </r>
  <r>
    <n v="7559"/>
    <x v="0"/>
    <s v="GB"/>
    <s v="GBP"/>
    <n v="1403370772"/>
    <n v="1400778772"/>
    <b v="0"/>
    <n v="264"/>
    <b v="1"/>
    <s v="publishing/nonfiction"/>
    <n v="125.98333333333333"/>
    <n v="28"/>
    <x v="3"/>
    <s v="nonfiction"/>
    <x v="1361"/>
    <d v="2014-06-21T17:12:52"/>
  </r>
  <r>
    <n v="1091"/>
    <x v="0"/>
    <s v="US"/>
    <s v="USD"/>
    <n v="1378592731"/>
    <n v="1373408731"/>
    <b v="0"/>
    <n v="25"/>
    <b v="1"/>
    <s v="publishing/nonfiction"/>
    <n v="109.1"/>
    <n v="43"/>
    <x v="3"/>
    <s v="nonfiction"/>
    <x v="1362"/>
    <d v="2013-09-07T22:25:31"/>
  </r>
  <r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9830"/>
    <x v="0"/>
    <s v="DK"/>
    <s v="DKK"/>
    <n v="1420648906"/>
    <n v="1415464906"/>
    <b v="0"/>
    <n v="144"/>
    <b v="1"/>
    <s v="music/rock"/>
    <n v="118.64285714285714"/>
    <n v="346"/>
    <x v="4"/>
    <s v="rock"/>
    <x v="1364"/>
    <d v="2015-01-07T16:41:46"/>
  </r>
  <r>
    <n v="7520"/>
    <x v="0"/>
    <s v="US"/>
    <s v="USD"/>
    <n v="1426523752"/>
    <n v="1423935352"/>
    <b v="0"/>
    <n v="92"/>
    <b v="1"/>
    <s v="music/rock"/>
    <n v="100.26666666666667"/>
    <n v="81"/>
    <x v="4"/>
    <s v="rock"/>
    <x v="1365"/>
    <d v="2015-03-16T16:35:52"/>
  </r>
  <r>
    <n v="9486.69"/>
    <x v="0"/>
    <s v="US"/>
    <s v="USD"/>
    <n v="1417049663"/>
    <n v="1413158063"/>
    <b v="0"/>
    <n v="147"/>
    <b v="1"/>
    <s v="music/rock"/>
    <n v="126.48920000000001"/>
    <n v="64"/>
    <x v="4"/>
    <s v="rock"/>
    <x v="1366"/>
    <d v="2014-11-27T00:54:23"/>
  </r>
  <r>
    <n v="5713"/>
    <x v="0"/>
    <s v="US"/>
    <s v="USD"/>
    <n v="1447463050"/>
    <n v="1444867450"/>
    <b v="0"/>
    <n v="90"/>
    <b v="1"/>
    <s v="music/rock"/>
    <n v="114.26"/>
    <n v="63"/>
    <x v="4"/>
    <s v="rock"/>
    <x v="1367"/>
    <d v="2015-11-14T01:04:10"/>
  </r>
  <r>
    <n v="5535"/>
    <x v="0"/>
    <s v="US"/>
    <s v="USD"/>
    <n v="1434342894"/>
    <n v="1432269294"/>
    <b v="0"/>
    <n v="87"/>
    <b v="1"/>
    <s v="music/rock"/>
    <n v="110.7"/>
    <n v="63"/>
    <x v="4"/>
    <s v="rock"/>
    <x v="1368"/>
    <d v="2015-06-15T04:34:54"/>
  </r>
  <r>
    <n v="34090.629999999997"/>
    <x v="0"/>
    <s v="US"/>
    <s v="USD"/>
    <n v="1397225746"/>
    <n v="1394633746"/>
    <b v="0"/>
    <n v="406"/>
    <b v="1"/>
    <s v="music/rock"/>
    <n v="105.34805315203954"/>
    <n v="83"/>
    <x v="4"/>
    <s v="rock"/>
    <x v="1369"/>
    <d v="2014-04-11T14:15:46"/>
  </r>
  <r>
    <n v="1555"/>
    <x v="0"/>
    <s v="US"/>
    <s v="USD"/>
    <n v="1381881890"/>
    <n v="1380585890"/>
    <b v="0"/>
    <n v="20"/>
    <b v="1"/>
    <s v="music/rock"/>
    <n v="103.66666666666666"/>
    <n v="77"/>
    <x v="4"/>
    <s v="rock"/>
    <x v="1370"/>
    <d v="2013-10-16T00:04:50"/>
  </r>
  <r>
    <n v="7495"/>
    <x v="0"/>
    <s v="US"/>
    <s v="USD"/>
    <n v="1431022342"/>
    <n v="1428430342"/>
    <b v="0"/>
    <n v="70"/>
    <b v="1"/>
    <s v="music/rock"/>
    <n v="107.08672667523933"/>
    <n v="107"/>
    <x v="4"/>
    <s v="rock"/>
    <x v="1371"/>
    <d v="2015-05-07T18:12:22"/>
  </r>
  <r>
    <n v="620"/>
    <x v="0"/>
    <s v="US"/>
    <s v="USD"/>
    <n v="1342115132"/>
    <n v="1339523132"/>
    <b v="0"/>
    <n v="16"/>
    <b v="1"/>
    <s v="music/rock"/>
    <n v="124"/>
    <n v="38"/>
    <x v="4"/>
    <s v="rock"/>
    <x v="1372"/>
    <d v="2012-07-12T17:45:32"/>
  </r>
  <r>
    <n v="10501"/>
    <x v="0"/>
    <s v="US"/>
    <s v="USD"/>
    <n v="1483138233"/>
    <n v="1480546233"/>
    <b v="0"/>
    <n v="52"/>
    <b v="1"/>
    <s v="music/rock"/>
    <n v="105.01"/>
    <n v="201"/>
    <x v="4"/>
    <s v="rock"/>
    <x v="1373"/>
    <d v="2016-12-30T22:50:33"/>
  </r>
  <r>
    <n v="2842"/>
    <x v="0"/>
    <s v="US"/>
    <s v="USD"/>
    <n v="1458874388"/>
    <n v="1456285988"/>
    <b v="0"/>
    <n v="66"/>
    <b v="1"/>
    <s v="music/rock"/>
    <n v="189.46666666666667"/>
    <n v="43"/>
    <x v="4"/>
    <s v="rock"/>
    <x v="1374"/>
    <d v="2016-03-25T02:53:08"/>
  </r>
  <r>
    <n v="6853"/>
    <x v="0"/>
    <s v="FR"/>
    <s v="EUR"/>
    <n v="1484444119"/>
    <n v="1481852119"/>
    <b v="0"/>
    <n v="109"/>
    <b v="1"/>
    <s v="music/rock"/>
    <n v="171.32499999999999"/>
    <n v="62"/>
    <x v="4"/>
    <s v="rock"/>
    <x v="1375"/>
    <d v="2017-01-15T01:35:19"/>
  </r>
  <r>
    <n v="9342"/>
    <x v="0"/>
    <s v="GB"/>
    <s v="GBP"/>
    <n v="1480784606"/>
    <n v="1478189006"/>
    <b v="0"/>
    <n v="168"/>
    <b v="1"/>
    <s v="music/rock"/>
    <n v="252.48648648648651"/>
    <n v="55"/>
    <x v="4"/>
    <s v="rock"/>
    <x v="1376"/>
    <d v="2016-12-03T17:03:26"/>
  </r>
  <r>
    <n v="1510"/>
    <x v="0"/>
    <s v="US"/>
    <s v="USD"/>
    <n v="1486095060"/>
    <n v="1484198170"/>
    <b v="0"/>
    <n v="31"/>
    <b v="1"/>
    <s v="music/rock"/>
    <n v="116.15384615384616"/>
    <n v="48"/>
    <x v="4"/>
    <s v="rock"/>
    <x v="1377"/>
    <d v="2017-02-03T04:11:00"/>
  </r>
  <r>
    <n v="4067"/>
    <x v="0"/>
    <s v="GB"/>
    <s v="GBP"/>
    <n v="1470075210"/>
    <n v="1468779210"/>
    <b v="0"/>
    <n v="133"/>
    <b v="1"/>
    <s v="music/rock"/>
    <n v="203.35000000000002"/>
    <n v="30"/>
    <x v="4"/>
    <s v="rock"/>
    <x v="1378"/>
    <d v="2016-08-01T18:13:30"/>
  </r>
  <r>
    <n v="11160"/>
    <x v="0"/>
    <s v="US"/>
    <s v="USD"/>
    <n v="1433504876"/>
    <n v="1430912876"/>
    <b v="0"/>
    <n v="151"/>
    <b v="1"/>
    <s v="music/rock"/>
    <n v="111.60000000000001"/>
    <n v="73"/>
    <x v="4"/>
    <s v="rock"/>
    <x v="1379"/>
    <d v="2015-06-05T11:47:56"/>
  </r>
  <r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5355"/>
    <x v="0"/>
    <s v="US"/>
    <s v="USD"/>
    <n v="1482988125"/>
    <n v="1480396125"/>
    <b v="0"/>
    <n v="73"/>
    <b v="1"/>
    <s v="music/rock"/>
    <n v="107.1"/>
    <n v="73"/>
    <x v="4"/>
    <s v="rock"/>
    <x v="1381"/>
    <d v="2016-12-29T05:08:45"/>
  </r>
  <r>
    <n v="8349"/>
    <x v="0"/>
    <s v="US"/>
    <s v="USD"/>
    <n v="1367867536"/>
    <n v="1365275536"/>
    <b v="0"/>
    <n v="148"/>
    <b v="1"/>
    <s v="music/rock"/>
    <n v="104.3625"/>
    <n v="56"/>
    <x v="4"/>
    <s v="rock"/>
    <x v="1382"/>
    <d v="2013-05-06T19:12:16"/>
  </r>
  <r>
    <n v="4673"/>
    <x v="0"/>
    <s v="CA"/>
    <s v="CAD"/>
    <n v="1482457678"/>
    <n v="1480729678"/>
    <b v="0"/>
    <n v="93"/>
    <b v="1"/>
    <s v="music/rock"/>
    <n v="212.40909090909091"/>
    <n v="50"/>
    <x v="4"/>
    <s v="rock"/>
    <x v="1383"/>
    <d v="2016-12-23T01:47:58"/>
  </r>
  <r>
    <n v="4343"/>
    <x v="0"/>
    <s v="US"/>
    <s v="USD"/>
    <n v="1436117922"/>
    <n v="1433525922"/>
    <b v="0"/>
    <n v="63"/>
    <b v="1"/>
    <s v="music/rock"/>
    <n v="124.08571428571429"/>
    <n v="68"/>
    <x v="4"/>
    <s v="rock"/>
    <x v="1384"/>
    <d v="2015-07-05T17:38:42"/>
  </r>
  <r>
    <n v="8832.49"/>
    <x v="0"/>
    <s v="DE"/>
    <s v="EUR"/>
    <n v="1461931860"/>
    <n v="1457109121"/>
    <b v="0"/>
    <n v="134"/>
    <b v="1"/>
    <s v="music/rock"/>
    <n v="110.406125"/>
    <n v="65"/>
    <x v="4"/>
    <s v="rock"/>
    <x v="1385"/>
    <d v="2016-04-29T12:11:00"/>
  </r>
  <r>
    <n v="875"/>
    <x v="0"/>
    <s v="US"/>
    <s v="USD"/>
    <n v="1438183889"/>
    <n v="1435591889"/>
    <b v="0"/>
    <n v="14"/>
    <b v="1"/>
    <s v="music/rock"/>
    <n v="218.75"/>
    <n v="62"/>
    <x v="4"/>
    <s v="rock"/>
    <x v="1386"/>
    <d v="2015-07-29T15:31:29"/>
  </r>
  <r>
    <n v="5465"/>
    <x v="0"/>
    <s v="US"/>
    <s v="USD"/>
    <n v="1433305800"/>
    <n v="1430604395"/>
    <b v="0"/>
    <n v="78"/>
    <b v="1"/>
    <s v="music/rock"/>
    <n v="136.625"/>
    <n v="70"/>
    <x v="4"/>
    <s v="rock"/>
    <x v="1387"/>
    <d v="2015-06-03T04:30:00"/>
  </r>
  <r>
    <n v="6740.37"/>
    <x v="0"/>
    <s v="US"/>
    <s v="USD"/>
    <n v="1476720840"/>
    <n v="1474469117"/>
    <b v="0"/>
    <n v="112"/>
    <b v="1"/>
    <s v="music/rock"/>
    <n v="134.8074"/>
    <n v="60"/>
    <x v="4"/>
    <s v="rock"/>
    <x v="1388"/>
    <d v="2016-10-17T16:14:00"/>
  </r>
  <r>
    <n v="727"/>
    <x v="0"/>
    <s v="GB"/>
    <s v="GBP"/>
    <n v="1471087957"/>
    <n v="1468495957"/>
    <b v="0"/>
    <n v="34"/>
    <b v="1"/>
    <s v="music/rock"/>
    <n v="145.4"/>
    <n v="21"/>
    <x v="4"/>
    <s v="rock"/>
    <x v="1389"/>
    <d v="2016-08-13T11:32:37"/>
  </r>
  <r>
    <n v="3055"/>
    <x v="0"/>
    <s v="US"/>
    <s v="USD"/>
    <n v="1430154720"/>
    <n v="1427224606"/>
    <b v="0"/>
    <n v="19"/>
    <b v="1"/>
    <s v="music/rock"/>
    <n v="109.10714285714285"/>
    <n v="160"/>
    <x v="4"/>
    <s v="rock"/>
    <x v="1390"/>
    <d v="2015-04-27T17:12:00"/>
  </r>
  <r>
    <n v="551"/>
    <x v="0"/>
    <s v="US"/>
    <s v="USD"/>
    <n v="1440219540"/>
    <n v="1436369818"/>
    <b v="0"/>
    <n v="13"/>
    <b v="1"/>
    <s v="music/rock"/>
    <n v="110.2"/>
    <n v="42"/>
    <x v="4"/>
    <s v="rock"/>
    <x v="1391"/>
    <d v="2015-08-22T04:59:00"/>
  </r>
  <r>
    <n v="2841"/>
    <x v="0"/>
    <s v="US"/>
    <s v="USD"/>
    <n v="1456976586"/>
    <n v="1454298186"/>
    <b v="0"/>
    <n v="104"/>
    <b v="1"/>
    <s v="music/rock"/>
    <n v="113.64000000000001"/>
    <n v="27"/>
    <x v="4"/>
    <s v="rock"/>
    <x v="1392"/>
    <d v="2016-03-03T03:43:06"/>
  </r>
  <r>
    <n v="10235"/>
    <x v="0"/>
    <s v="US"/>
    <s v="USD"/>
    <n v="1470068523"/>
    <n v="1467476523"/>
    <b v="0"/>
    <n v="52"/>
    <b v="1"/>
    <s v="music/rock"/>
    <n v="102.35000000000001"/>
    <n v="196"/>
    <x v="4"/>
    <s v="rock"/>
    <x v="1393"/>
    <d v="2016-08-01T16:22:03"/>
  </r>
  <r>
    <n v="916"/>
    <x v="0"/>
    <s v="US"/>
    <s v="USD"/>
    <n v="1488337200"/>
    <n v="1484623726"/>
    <b v="0"/>
    <n v="17"/>
    <b v="1"/>
    <s v="music/rock"/>
    <n v="122.13333333333334"/>
    <n v="53"/>
    <x v="4"/>
    <s v="rock"/>
    <x v="1394"/>
    <d v="2017-03-01T03:00:00"/>
  </r>
  <r>
    <n v="3916"/>
    <x v="0"/>
    <s v="US"/>
    <s v="USD"/>
    <n v="1484430481"/>
    <n v="1481838481"/>
    <b v="0"/>
    <n v="82"/>
    <b v="1"/>
    <s v="music/rock"/>
    <n v="111.88571428571427"/>
    <n v="47"/>
    <x v="4"/>
    <s v="rock"/>
    <x v="1395"/>
    <d v="2017-01-14T21:48:01"/>
  </r>
  <r>
    <n v="6438"/>
    <x v="0"/>
    <s v="US"/>
    <s v="USD"/>
    <n v="1423871882"/>
    <n v="1421279882"/>
    <b v="0"/>
    <n v="73"/>
    <b v="1"/>
    <s v="music/rock"/>
    <n v="107.3"/>
    <n v="88"/>
    <x v="4"/>
    <s v="rock"/>
    <x v="1396"/>
    <d v="2015-02-13T23:58:02"/>
  </r>
  <r>
    <n v="11385"/>
    <x v="0"/>
    <s v="US"/>
    <s v="USD"/>
    <n v="1477603140"/>
    <n v="1475013710"/>
    <b v="0"/>
    <n v="158"/>
    <b v="1"/>
    <s v="music/rock"/>
    <n v="113.85000000000001"/>
    <n v="72"/>
    <x v="4"/>
    <s v="rock"/>
    <x v="1397"/>
    <d v="2016-10-27T21:19:00"/>
  </r>
  <r>
    <n v="4826"/>
    <x v="0"/>
    <s v="US"/>
    <s v="USD"/>
    <n v="1467752334"/>
    <n v="1465160334"/>
    <b v="0"/>
    <n v="65"/>
    <b v="1"/>
    <s v="music/rock"/>
    <n v="109.68181818181819"/>
    <n v="74"/>
    <x v="4"/>
    <s v="rock"/>
    <x v="1398"/>
    <d v="2016-07-05T20:58:54"/>
  </r>
  <r>
    <n v="11353"/>
    <x v="0"/>
    <s v="US"/>
    <s v="USD"/>
    <n v="1412640373"/>
    <n v="1410048373"/>
    <b v="0"/>
    <n v="184"/>
    <b v="1"/>
    <s v="music/rock"/>
    <n v="126.14444444444443"/>
    <n v="61"/>
    <x v="4"/>
    <s v="rock"/>
    <x v="1399"/>
    <d v="2014-10-07T00:06:13"/>
  </r>
  <r>
    <n v="586"/>
    <x v="0"/>
    <s v="GB"/>
    <s v="GBP"/>
    <n v="1465709400"/>
    <n v="1462695073"/>
    <b v="0"/>
    <n v="34"/>
    <b v="1"/>
    <s v="music/rock"/>
    <n v="167.42857142857144"/>
    <n v="17"/>
    <x v="4"/>
    <s v="rock"/>
    <x v="1400"/>
    <d v="2016-06-12T05:30:00"/>
  </r>
  <r>
    <n v="12413"/>
    <x v="0"/>
    <s v="US"/>
    <s v="USD"/>
    <n v="1369612474"/>
    <n v="1367798074"/>
    <b v="0"/>
    <n v="240"/>
    <b v="1"/>
    <s v="music/rock"/>
    <n v="496.52000000000004"/>
    <n v="51"/>
    <x v="4"/>
    <s v="rock"/>
    <x v="1401"/>
    <d v="2013-05-26T23:54:34"/>
  </r>
  <r>
    <n v="2729"/>
    <x v="0"/>
    <s v="GB"/>
    <s v="GBP"/>
    <n v="1430439411"/>
    <n v="1425259011"/>
    <b v="0"/>
    <n v="113"/>
    <b v="1"/>
    <s v="music/rock"/>
    <n v="109.16"/>
    <n v="24"/>
    <x v="4"/>
    <s v="rock"/>
    <x v="1402"/>
    <d v="2015-05-01T00:16:51"/>
  </r>
  <r>
    <n v="4103"/>
    <x v="0"/>
    <s v="US"/>
    <s v="USD"/>
    <n v="1374802235"/>
    <n v="1372210235"/>
    <b v="0"/>
    <n v="66"/>
    <b v="1"/>
    <s v="music/rock"/>
    <n v="102.57499999999999"/>
    <n v="62"/>
    <x v="4"/>
    <s v="rock"/>
    <x v="1403"/>
    <d v="2013-07-26T01:30:35"/>
  </r>
  <r>
    <n v="241"/>
    <x v="2"/>
    <s v="GB"/>
    <s v="GBP"/>
    <n v="1424607285"/>
    <n v="1422447285"/>
    <b v="1"/>
    <n v="5"/>
    <b v="0"/>
    <s v="publishing/translations"/>
    <n v="1.6620689655172414"/>
    <n v="48"/>
    <x v="3"/>
    <s v="translations"/>
    <x v="1404"/>
    <d v="2015-02-22T12:14:45"/>
  </r>
  <r>
    <n v="105"/>
    <x v="2"/>
    <s v="US"/>
    <s v="USD"/>
    <n v="1417195201"/>
    <n v="1414599601"/>
    <b v="1"/>
    <n v="17"/>
    <b v="0"/>
    <s v="publishing/translations"/>
    <n v="0.42"/>
    <n v="6"/>
    <x v="3"/>
    <s v="translations"/>
    <x v="1405"/>
    <d v="2014-11-28T17:20:01"/>
  </r>
  <r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5"/>
    <x v="2"/>
    <s v="US"/>
    <s v="USD"/>
    <n v="1407847978"/>
    <n v="1405687978"/>
    <b v="0"/>
    <n v="2"/>
    <b v="0"/>
    <s v="publishing/translations"/>
    <n v="0.5"/>
    <n v="7"/>
    <x v="3"/>
    <s v="translations"/>
    <x v="1407"/>
    <d v="2014-08-12T12:52:58"/>
  </r>
  <r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7"/>
    <x v="2"/>
    <s v="GB"/>
    <s v="GBP"/>
    <n v="1423185900"/>
    <n v="1420766700"/>
    <b v="0"/>
    <n v="3"/>
    <b v="0"/>
    <s v="publishing/translations"/>
    <n v="0.23333333333333336"/>
    <n v="2"/>
    <x v="3"/>
    <s v="translations"/>
    <x v="1411"/>
    <d v="2015-02-06T01:25:00"/>
  </r>
  <r>
    <n v="320"/>
    <x v="2"/>
    <s v="US"/>
    <s v="USD"/>
    <n v="1417656699"/>
    <n v="1415064699"/>
    <b v="0"/>
    <n v="13"/>
    <b v="0"/>
    <s v="publishing/translations"/>
    <n v="4.5714285714285712"/>
    <n v="24"/>
    <x v="3"/>
    <s v="translations"/>
    <x v="1412"/>
    <d v="2014-12-04T01:31:39"/>
  </r>
  <r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800"/>
    <x v="2"/>
    <s v="US"/>
    <s v="USD"/>
    <n v="1439741591"/>
    <n v="1436285591"/>
    <b v="0"/>
    <n v="9"/>
    <b v="0"/>
    <s v="publishing/translations"/>
    <n v="18.181818181818183"/>
    <n v="88"/>
    <x v="3"/>
    <s v="translations"/>
    <x v="1415"/>
    <d v="2015-08-16T16:13:11"/>
  </r>
  <r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55"/>
    <x v="2"/>
    <s v="US"/>
    <s v="USD"/>
    <n v="1442315460"/>
    <n v="1439696174"/>
    <b v="0"/>
    <n v="2"/>
    <b v="0"/>
    <s v="publishing/translations"/>
    <n v="1.2222222222222223"/>
    <n v="27"/>
    <x v="3"/>
    <s v="translations"/>
    <x v="1417"/>
    <d v="2015-09-15T11:11:00"/>
  </r>
  <r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445"/>
    <x v="2"/>
    <s v="US"/>
    <s v="USD"/>
    <n v="1476010619"/>
    <n v="1473418619"/>
    <b v="0"/>
    <n v="10"/>
    <b v="0"/>
    <s v="publishing/translations"/>
    <n v="7.0634920634920633"/>
    <n v="44"/>
    <x v="3"/>
    <s v="translations"/>
    <x v="1419"/>
    <d v="2016-10-09T10:56:59"/>
  </r>
  <r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527"/>
    <x v="2"/>
    <s v="US"/>
    <s v="USD"/>
    <n v="1479233602"/>
    <n v="1478106802"/>
    <b v="0"/>
    <n v="14"/>
    <b v="0"/>
    <s v="publishing/translations"/>
    <n v="20.36"/>
    <n v="109"/>
    <x v="3"/>
    <s v="translations"/>
    <x v="1424"/>
    <d v="2016-11-15T18:13:22"/>
  </r>
  <r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419"/>
    <x v="2"/>
    <s v="DE"/>
    <s v="EUR"/>
    <n v="1474230385"/>
    <n v="1471638385"/>
    <b v="0"/>
    <n v="4"/>
    <b v="0"/>
    <s v="publishing/translations"/>
    <n v="8.3800000000000008"/>
    <n v="104"/>
    <x v="3"/>
    <s v="translations"/>
    <x v="1427"/>
    <d v="2016-09-18T20:26:25"/>
  </r>
  <r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403"/>
    <x v="2"/>
    <s v="US"/>
    <s v="USD"/>
    <n v="1419017488"/>
    <n v="1416339088"/>
    <b v="0"/>
    <n v="5"/>
    <b v="0"/>
    <s v="publishing/translations"/>
    <n v="8.06"/>
    <n v="80"/>
    <x v="3"/>
    <s v="translations"/>
    <x v="1430"/>
    <d v="2014-12-19T19:31:28"/>
  </r>
  <r>
    <n v="5431"/>
    <x v="2"/>
    <s v="US"/>
    <s v="USD"/>
    <n v="1448517816"/>
    <n v="1445922216"/>
    <b v="0"/>
    <n v="47"/>
    <b v="0"/>
    <s v="publishing/translations"/>
    <n v="31.94705882352941"/>
    <n v="115"/>
    <x v="3"/>
    <s v="translations"/>
    <x v="1431"/>
    <d v="2015-11-26T06:03:36"/>
  </r>
  <r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805"/>
    <x v="2"/>
    <s v="IT"/>
    <s v="EUR"/>
    <n v="1481367600"/>
    <n v="1477839675"/>
    <b v="0"/>
    <n v="10"/>
    <b v="0"/>
    <s v="publishing/translations"/>
    <n v="6.708333333333333"/>
    <n v="80"/>
    <x v="3"/>
    <s v="translations"/>
    <x v="1433"/>
    <d v="2016-12-10T11:00:00"/>
  </r>
  <r>
    <n v="8190"/>
    <x v="2"/>
    <s v="DK"/>
    <s v="DKK"/>
    <n v="1433775600"/>
    <n v="1431973478"/>
    <b v="0"/>
    <n v="11"/>
    <b v="0"/>
    <s v="publishing/translations"/>
    <n v="9.9878048780487809"/>
    <n v="744"/>
    <x v="3"/>
    <s v="translations"/>
    <x v="1434"/>
    <d v="2015-06-08T15:00:00"/>
  </r>
  <r>
    <n v="15"/>
    <x v="2"/>
    <s v="IT"/>
    <s v="EUR"/>
    <n v="1444589020"/>
    <n v="1441997020"/>
    <b v="0"/>
    <n v="2"/>
    <b v="0"/>
    <s v="publishing/translations"/>
    <n v="0.1"/>
    <n v="7"/>
    <x v="3"/>
    <s v="translations"/>
    <x v="1435"/>
    <d v="2015-10-11T18:43:40"/>
  </r>
  <r>
    <n v="77"/>
    <x v="2"/>
    <s v="DE"/>
    <s v="EUR"/>
    <n v="1456043057"/>
    <n v="1453451057"/>
    <b v="0"/>
    <n v="2"/>
    <b v="0"/>
    <s v="publishing/translations"/>
    <n v="0.77"/>
    <n v="38"/>
    <x v="3"/>
    <s v="translations"/>
    <x v="1436"/>
    <d v="2016-02-21T08:24:17"/>
  </r>
  <r>
    <n v="807"/>
    <x v="2"/>
    <s v="US"/>
    <s v="USD"/>
    <n v="1405227540"/>
    <n v="1402058739"/>
    <b v="0"/>
    <n v="22"/>
    <b v="0"/>
    <s v="publishing/translations"/>
    <n v="26.900000000000002"/>
    <n v="36"/>
    <x v="3"/>
    <s v="translations"/>
    <x v="1437"/>
    <d v="2014-07-13T04:59:00"/>
  </r>
  <r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2020"/>
    <x v="2"/>
    <s v="GB"/>
    <s v="GBP"/>
    <n v="1441995769"/>
    <n v="1436811769"/>
    <b v="0"/>
    <n v="3"/>
    <b v="0"/>
    <s v="publishing/translations"/>
    <n v="1.1222222222222222"/>
    <n v="673"/>
    <x v="3"/>
    <s v="translations"/>
    <x v="1441"/>
    <d v="2015-09-11T18:22:49"/>
  </r>
  <r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"/>
    <x v="1"/>
    <s v="IT"/>
    <s v="EUR"/>
    <n v="1483459365"/>
    <n v="1480867365"/>
    <b v="0"/>
    <n v="3"/>
    <b v="0"/>
    <s v="publishing/translations"/>
    <n v="2.9000000000000004"/>
    <n v="48"/>
    <x v="3"/>
    <s v="translations"/>
    <x v="1456"/>
    <d v="2017-01-03T16:02:45"/>
  </r>
  <r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186.69"/>
    <x v="0"/>
    <s v="US"/>
    <s v="USD"/>
    <n v="1413849600"/>
    <n v="1410967754"/>
    <b v="1"/>
    <n v="340"/>
    <b v="1"/>
    <s v="publishing/radio &amp; podcasts"/>
    <n v="101.24459999999999"/>
    <n v="44"/>
    <x v="3"/>
    <s v="radio &amp; podcasts"/>
    <x v="1461"/>
    <d v="2014-10-21T00:00:00"/>
  </r>
  <r>
    <n v="4340.7"/>
    <x v="0"/>
    <s v="US"/>
    <s v="USD"/>
    <n v="1365609271"/>
    <n v="1363017271"/>
    <b v="1"/>
    <n v="150"/>
    <b v="1"/>
    <s v="publishing/radio &amp; podcasts"/>
    <n v="108.5175"/>
    <n v="28"/>
    <x v="3"/>
    <s v="radio &amp; podcasts"/>
    <x v="1462"/>
    <d v="2013-04-10T15:54:31"/>
  </r>
  <r>
    <n v="886"/>
    <x v="0"/>
    <s v="US"/>
    <s v="USD"/>
    <n v="1365367938"/>
    <n v="1361483538"/>
    <b v="1"/>
    <n v="25"/>
    <b v="1"/>
    <s v="publishing/radio &amp; podcasts"/>
    <n v="147.66666666666666"/>
    <n v="35"/>
    <x v="3"/>
    <s v="radio &amp; podcasts"/>
    <x v="1463"/>
    <d v="2013-04-07T20:52:18"/>
  </r>
  <r>
    <n v="8160"/>
    <x v="0"/>
    <s v="US"/>
    <s v="USD"/>
    <n v="1361029958"/>
    <n v="1358437958"/>
    <b v="1"/>
    <n v="234"/>
    <b v="1"/>
    <s v="publishing/radio &amp; podcasts"/>
    <n v="163.19999999999999"/>
    <n v="34"/>
    <x v="3"/>
    <s v="radio &amp; podcasts"/>
    <x v="1464"/>
    <d v="2013-02-16T15:52:38"/>
  </r>
  <r>
    <n v="136924.35"/>
    <x v="0"/>
    <s v="US"/>
    <s v="USD"/>
    <n v="1332385200"/>
    <n v="1329759452"/>
    <b v="1"/>
    <n v="2602"/>
    <b v="1"/>
    <s v="publishing/radio &amp; podcasts"/>
    <n v="456.41449999999998"/>
    <n v="52"/>
    <x v="3"/>
    <s v="radio &amp; podcasts"/>
    <x v="1465"/>
    <d v="2012-03-22T03:00:00"/>
  </r>
  <r>
    <n v="17260.37"/>
    <x v="0"/>
    <s v="US"/>
    <s v="USD"/>
    <n v="1452574800"/>
    <n v="1449029266"/>
    <b v="1"/>
    <n v="248"/>
    <b v="1"/>
    <s v="publishing/radio &amp; podcasts"/>
    <n v="107.87731249999999"/>
    <n v="69"/>
    <x v="3"/>
    <s v="radio &amp; podcasts"/>
    <x v="1466"/>
    <d v="2016-01-12T05:00:00"/>
  </r>
  <r>
    <n v="46032"/>
    <x v="0"/>
    <s v="US"/>
    <s v="USD"/>
    <n v="1332699285"/>
    <n v="1327518885"/>
    <b v="1"/>
    <n v="600"/>
    <b v="1"/>
    <s v="publishing/radio &amp; podcasts"/>
    <n v="115.08"/>
    <n v="76"/>
    <x v="3"/>
    <s v="radio &amp; podcasts"/>
    <x v="1467"/>
    <d v="2012-03-25T18:14:45"/>
  </r>
  <r>
    <n v="9725"/>
    <x v="0"/>
    <s v="US"/>
    <s v="USD"/>
    <n v="1307838049"/>
    <n v="1302654049"/>
    <b v="1"/>
    <n v="293"/>
    <b v="1"/>
    <s v="publishing/radio &amp; podcasts"/>
    <n v="102.36842105263158"/>
    <n v="33"/>
    <x v="3"/>
    <s v="radio &amp; podcasts"/>
    <x v="1468"/>
    <d v="2011-06-12T00:20:49"/>
  </r>
  <r>
    <n v="47978"/>
    <x v="0"/>
    <s v="US"/>
    <s v="USD"/>
    <n v="1360938109"/>
    <n v="1358346109"/>
    <b v="1"/>
    <n v="321"/>
    <b v="1"/>
    <s v="publishing/radio &amp; podcasts"/>
    <n v="108.42485875706214"/>
    <n v="149"/>
    <x v="3"/>
    <s v="radio &amp; podcasts"/>
    <x v="1469"/>
    <d v="2013-02-15T14:21:49"/>
  </r>
  <r>
    <n v="1877"/>
    <x v="0"/>
    <s v="US"/>
    <s v="USD"/>
    <n v="1356724263"/>
    <n v="1354909863"/>
    <b v="1"/>
    <n v="81"/>
    <b v="1"/>
    <s v="publishing/radio &amp; podcasts"/>
    <n v="125.13333333333334"/>
    <n v="23"/>
    <x v="3"/>
    <s v="radio &amp; podcasts"/>
    <x v="1470"/>
    <d v="2012-12-28T19:51:03"/>
  </r>
  <r>
    <n v="33229"/>
    <x v="0"/>
    <s v="US"/>
    <s v="USD"/>
    <n v="1428620334"/>
    <n v="1426028334"/>
    <b v="1"/>
    <n v="343"/>
    <b v="1"/>
    <s v="publishing/radio &amp; podcasts"/>
    <n v="103.840625"/>
    <n v="96"/>
    <x v="3"/>
    <s v="radio &amp; podcasts"/>
    <x v="1471"/>
    <d v="2015-04-09T22:58:54"/>
  </r>
  <r>
    <n v="34676"/>
    <x v="0"/>
    <s v="US"/>
    <s v="USD"/>
    <n v="1381928503"/>
    <n v="1379336503"/>
    <b v="1"/>
    <n v="336"/>
    <b v="1"/>
    <s v="publishing/radio &amp; podcasts"/>
    <n v="138.70400000000001"/>
    <n v="103"/>
    <x v="3"/>
    <s v="radio &amp; podcasts"/>
    <x v="1472"/>
    <d v="2013-10-16T13:01:43"/>
  </r>
  <r>
    <n v="1807.74"/>
    <x v="0"/>
    <s v="US"/>
    <s v="USD"/>
    <n v="1330644639"/>
    <n v="1328052639"/>
    <b v="1"/>
    <n v="47"/>
    <b v="1"/>
    <s v="publishing/radio &amp; podcasts"/>
    <n v="120.51600000000001"/>
    <n v="38"/>
    <x v="3"/>
    <s v="radio &amp; podcasts"/>
    <x v="1473"/>
    <d v="2012-03-01T23:30:39"/>
  </r>
  <r>
    <n v="3368"/>
    <x v="0"/>
    <s v="US"/>
    <s v="USD"/>
    <n v="1379093292"/>
    <n v="1376501292"/>
    <b v="1"/>
    <n v="76"/>
    <b v="1"/>
    <s v="publishing/radio &amp; podcasts"/>
    <n v="112.26666666666667"/>
    <n v="44"/>
    <x v="3"/>
    <s v="radio &amp; podcasts"/>
    <x v="1474"/>
    <d v="2013-09-13T17:28:12"/>
  </r>
  <r>
    <n v="28300.45"/>
    <x v="0"/>
    <s v="US"/>
    <s v="USD"/>
    <n v="1419051540"/>
    <n v="1416244863"/>
    <b v="1"/>
    <n v="441"/>
    <b v="1"/>
    <s v="publishing/radio &amp; podcasts"/>
    <n v="188.66966666666667"/>
    <n v="64"/>
    <x v="3"/>
    <s v="radio &amp; podcasts"/>
    <x v="1475"/>
    <d v="2014-12-20T04:59:00"/>
  </r>
  <r>
    <n v="39693.279999999999"/>
    <x v="0"/>
    <s v="US"/>
    <s v="USD"/>
    <n v="1315616422"/>
    <n v="1313024422"/>
    <b v="1"/>
    <n v="916"/>
    <b v="1"/>
    <s v="publishing/radio &amp; podcasts"/>
    <n v="661.55466666666666"/>
    <n v="43"/>
    <x v="3"/>
    <s v="radio &amp; podcasts"/>
    <x v="1476"/>
    <d v="2011-09-10T01:00:22"/>
  </r>
  <r>
    <n v="33393"/>
    <x v="0"/>
    <s v="US"/>
    <s v="USD"/>
    <n v="1324609200"/>
    <n v="1319467604"/>
    <b v="1"/>
    <n v="369"/>
    <b v="1"/>
    <s v="publishing/radio &amp; podcasts"/>
    <n v="111.31"/>
    <n v="90"/>
    <x v="3"/>
    <s v="radio &amp; podcasts"/>
    <x v="1477"/>
    <d v="2011-12-23T03:00:00"/>
  </r>
  <r>
    <n v="590807.11"/>
    <x v="0"/>
    <s v="US"/>
    <s v="USD"/>
    <n v="1368564913"/>
    <n v="1367355313"/>
    <b v="1"/>
    <n v="20242"/>
    <b v="1"/>
    <s v="publishing/radio &amp; podcasts"/>
    <n v="1181.6142199999999"/>
    <n v="29"/>
    <x v="3"/>
    <s v="radio &amp; podcasts"/>
    <x v="1478"/>
    <d v="2013-05-14T20:55:13"/>
  </r>
  <r>
    <n v="2198"/>
    <x v="0"/>
    <s v="US"/>
    <s v="USD"/>
    <n v="1399694340"/>
    <n v="1398448389"/>
    <b v="1"/>
    <n v="71"/>
    <b v="1"/>
    <s v="publishing/radio &amp; podcasts"/>
    <n v="137.375"/>
    <n v="30"/>
    <x v="3"/>
    <s v="radio &amp; podcasts"/>
    <x v="1479"/>
    <d v="2014-05-10T03:59:00"/>
  </r>
  <r>
    <n v="58520.2"/>
    <x v="0"/>
    <s v="US"/>
    <s v="USD"/>
    <n v="1374858000"/>
    <n v="1373408699"/>
    <b v="1"/>
    <n v="635"/>
    <b v="1"/>
    <s v="publishing/radio &amp; podcasts"/>
    <n v="117.04040000000001"/>
    <n v="92"/>
    <x v="3"/>
    <s v="radio &amp; podcasts"/>
    <x v="1480"/>
    <d v="2013-07-26T17:00:00"/>
  </r>
  <r>
    <n v="105"/>
    <x v="2"/>
    <s v="CA"/>
    <s v="CAD"/>
    <n v="1383430145"/>
    <n v="1380838145"/>
    <b v="0"/>
    <n v="6"/>
    <b v="0"/>
    <s v="publishing/fiction"/>
    <n v="2.1"/>
    <n v="17"/>
    <x v="3"/>
    <s v="fiction"/>
    <x v="1481"/>
    <d v="2013-11-02T22:09:05"/>
  </r>
  <r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895"/>
    <x v="2"/>
    <s v="US"/>
    <s v="USD"/>
    <n v="1380720474"/>
    <n v="1378214874"/>
    <b v="0"/>
    <n v="19"/>
    <b v="0"/>
    <s v="publishing/fiction"/>
    <n v="30.862068965517242"/>
    <n v="47"/>
    <x v="3"/>
    <s v="fiction"/>
    <x v="1490"/>
    <d v="2013-10-02T13:27:54"/>
  </r>
  <r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445"/>
    <x v="2"/>
    <s v="US"/>
    <s v="USD"/>
    <n v="1428075480"/>
    <n v="1425489613"/>
    <b v="0"/>
    <n v="11"/>
    <b v="0"/>
    <s v="publishing/fiction"/>
    <n v="8.9"/>
    <n v="40"/>
    <x v="3"/>
    <s v="fiction"/>
    <x v="1494"/>
    <d v="2015-04-03T15:38:00"/>
  </r>
  <r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701"/>
    <x v="2"/>
    <s v="US"/>
    <s v="USD"/>
    <n v="1367444557"/>
    <n v="1364852557"/>
    <b v="0"/>
    <n v="15"/>
    <b v="0"/>
    <s v="publishing/fiction"/>
    <n v="25.035714285714285"/>
    <n v="46"/>
    <x v="3"/>
    <s v="fiction"/>
    <x v="1500"/>
    <d v="2013-05-01T21:42:37"/>
  </r>
  <r>
    <n v="86492"/>
    <x v="0"/>
    <s v="CA"/>
    <s v="CAD"/>
    <n v="1436364023"/>
    <n v="1433772023"/>
    <b v="1"/>
    <n v="885"/>
    <b v="1"/>
    <s v="photography/photobooks"/>
    <n v="166.33076923076925"/>
    <n v="97"/>
    <x v="8"/>
    <s v="photobooks"/>
    <x v="1501"/>
    <d v="2015-07-08T14:00:23"/>
  </r>
  <r>
    <n v="22318"/>
    <x v="0"/>
    <s v="GB"/>
    <s v="GBP"/>
    <n v="1458943200"/>
    <n v="1456491680"/>
    <b v="1"/>
    <n v="329"/>
    <b v="1"/>
    <s v="photography/photobooks"/>
    <n v="101.44545454545455"/>
    <n v="67"/>
    <x v="8"/>
    <s v="photobooks"/>
    <x v="1502"/>
    <d v="2016-03-25T22:00:00"/>
  </r>
  <r>
    <n v="4045.93"/>
    <x v="0"/>
    <s v="BE"/>
    <s v="EUR"/>
    <n v="1477210801"/>
    <n v="1472026801"/>
    <b v="1"/>
    <n v="71"/>
    <b v="1"/>
    <s v="photography/photobooks"/>
    <n v="107.89146666666667"/>
    <n v="56"/>
    <x v="8"/>
    <s v="photobooks"/>
    <x v="1503"/>
    <d v="2016-10-23T08:20:01"/>
  </r>
  <r>
    <n v="18066"/>
    <x v="0"/>
    <s v="GB"/>
    <s v="GBP"/>
    <n v="1402389180"/>
    <n v="1399996024"/>
    <b v="1"/>
    <n v="269"/>
    <b v="1"/>
    <s v="photography/photobooks"/>
    <n v="277.93846153846158"/>
    <n v="67"/>
    <x v="8"/>
    <s v="photobooks"/>
    <x v="1504"/>
    <d v="2014-06-10T08:33:00"/>
  </r>
  <r>
    <n v="16573"/>
    <x v="0"/>
    <s v="DE"/>
    <s v="EUR"/>
    <n v="1458676860"/>
    <n v="1455446303"/>
    <b v="1"/>
    <n v="345"/>
    <b v="1"/>
    <s v="photography/photobooks"/>
    <n v="103.58125"/>
    <n v="48"/>
    <x v="8"/>
    <s v="photobooks"/>
    <x v="1505"/>
    <d v="2016-03-22T20:01:00"/>
  </r>
  <r>
    <n v="1671"/>
    <x v="0"/>
    <s v="GB"/>
    <s v="GBP"/>
    <n v="1406227904"/>
    <n v="1403635904"/>
    <b v="1"/>
    <n v="43"/>
    <b v="1"/>
    <s v="photography/photobooks"/>
    <n v="111.4"/>
    <n v="38"/>
    <x v="8"/>
    <s v="photobooks"/>
    <x v="1506"/>
    <d v="2014-07-24T18:51:44"/>
  </r>
  <r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20491"/>
    <x v="0"/>
    <s v="US"/>
    <s v="USD"/>
    <n v="1403880281"/>
    <n v="1401201881"/>
    <b v="1"/>
    <n v="211"/>
    <b v="1"/>
    <s v="photography/photobooks"/>
    <n v="110.76216216216217"/>
    <n v="97"/>
    <x v="8"/>
    <s v="photobooks"/>
    <x v="1508"/>
    <d v="2014-06-27T14:44:41"/>
  </r>
  <r>
    <n v="21637.22"/>
    <x v="0"/>
    <s v="DE"/>
    <s v="EUR"/>
    <n v="1487113140"/>
    <n v="1484570885"/>
    <b v="1"/>
    <n v="196"/>
    <b v="1"/>
    <s v="photography/photobooks"/>
    <n v="123.64125714285714"/>
    <n v="110"/>
    <x v="8"/>
    <s v="photobooks"/>
    <x v="1509"/>
    <d v="2017-02-14T22:59:00"/>
  </r>
  <r>
    <n v="16165.6"/>
    <x v="0"/>
    <s v="GB"/>
    <s v="GBP"/>
    <n v="1405761278"/>
    <n v="1403169278"/>
    <b v="1"/>
    <n v="405"/>
    <b v="1"/>
    <s v="photography/photobooks"/>
    <n v="101.03500000000001"/>
    <n v="39"/>
    <x v="8"/>
    <s v="photobooks"/>
    <x v="1510"/>
    <d v="2014-07-19T09:14:38"/>
  </r>
  <r>
    <n v="15651"/>
    <x v="0"/>
    <s v="US"/>
    <s v="USD"/>
    <n v="1447858804"/>
    <n v="1445263204"/>
    <b v="1"/>
    <n v="206"/>
    <b v="1"/>
    <s v="photography/photobooks"/>
    <n v="111.79285714285714"/>
    <n v="75"/>
    <x v="8"/>
    <s v="photobooks"/>
    <x v="1511"/>
    <d v="2015-11-18T15:00:04"/>
  </r>
  <r>
    <n v="19557"/>
    <x v="0"/>
    <s v="US"/>
    <s v="USD"/>
    <n v="1486311939"/>
    <n v="1483719939"/>
    <b v="1"/>
    <n v="335"/>
    <b v="1"/>
    <s v="photography/photobooks"/>
    <n v="558.7714285714286"/>
    <n v="58"/>
    <x v="8"/>
    <s v="photobooks"/>
    <x v="1512"/>
    <d v="2017-02-05T16:25:39"/>
  </r>
  <r>
    <n v="12001.5"/>
    <x v="0"/>
    <s v="GB"/>
    <s v="GBP"/>
    <n v="1405523866"/>
    <n v="1402931866"/>
    <b v="1"/>
    <n v="215"/>
    <b v="1"/>
    <s v="photography/photobooks"/>
    <n v="150.01875000000001"/>
    <n v="55"/>
    <x v="8"/>
    <s v="photobooks"/>
    <x v="1513"/>
    <d v="2014-07-16T15:17:46"/>
  </r>
  <r>
    <n v="26619"/>
    <x v="0"/>
    <s v="US"/>
    <s v="USD"/>
    <n v="1443363640"/>
    <n v="1439907640"/>
    <b v="1"/>
    <n v="176"/>
    <b v="1"/>
    <s v="photography/photobooks"/>
    <n v="106.476"/>
    <n v="151"/>
    <x v="8"/>
    <s v="photobooks"/>
    <x v="1514"/>
    <d v="2015-09-27T14:20:40"/>
  </r>
  <r>
    <n v="471567"/>
    <x v="0"/>
    <s v="NO"/>
    <s v="NOK"/>
    <n v="1458104697"/>
    <n v="1455516297"/>
    <b v="1"/>
    <n v="555"/>
    <b v="1"/>
    <s v="photography/photobooks"/>
    <n v="157.18899999999999"/>
    <n v="849"/>
    <x v="8"/>
    <s v="photobooks"/>
    <x v="1515"/>
    <d v="2016-03-16T05:04:57"/>
  </r>
  <r>
    <n v="18472"/>
    <x v="0"/>
    <s v="US"/>
    <s v="USD"/>
    <n v="1475762400"/>
    <n v="1473160292"/>
    <b v="1"/>
    <n v="116"/>
    <b v="1"/>
    <s v="photography/photobooks"/>
    <n v="108.65882352941176"/>
    <n v="159"/>
    <x v="8"/>
    <s v="photobooks"/>
    <x v="1516"/>
    <d v="2016-10-06T14:00:00"/>
  </r>
  <r>
    <n v="24297"/>
    <x v="0"/>
    <s v="US"/>
    <s v="USD"/>
    <n v="1417845600"/>
    <n v="1415194553"/>
    <b v="1"/>
    <n v="615"/>
    <b v="1"/>
    <s v="photography/photobooks"/>
    <n v="161.97999999999999"/>
    <n v="39"/>
    <x v="8"/>
    <s v="photobooks"/>
    <x v="1517"/>
    <d v="2014-12-06T06:00:00"/>
  </r>
  <r>
    <n v="30805"/>
    <x v="0"/>
    <s v="US"/>
    <s v="USD"/>
    <n v="1401565252"/>
    <n v="1398973252"/>
    <b v="1"/>
    <n v="236"/>
    <b v="1"/>
    <s v="photography/photobooks"/>
    <n v="205.36666666666665"/>
    <n v="130"/>
    <x v="8"/>
    <s v="photobooks"/>
    <x v="1518"/>
    <d v="2014-05-31T19:40:52"/>
  </r>
  <r>
    <n v="9302.75"/>
    <x v="0"/>
    <s v="US"/>
    <s v="USD"/>
    <n v="1403301540"/>
    <n v="1400867283"/>
    <b v="1"/>
    <n v="145"/>
    <b v="1"/>
    <s v="photography/photobooks"/>
    <n v="103.36388888888889"/>
    <n v="64"/>
    <x v="8"/>
    <s v="photobooks"/>
    <x v="1519"/>
    <d v="2014-06-20T21:59:00"/>
  </r>
  <r>
    <n v="18625"/>
    <x v="0"/>
    <s v="US"/>
    <s v="USD"/>
    <n v="1418961600"/>
    <n v="1415824513"/>
    <b v="1"/>
    <n v="167"/>
    <b v="1"/>
    <s v="photography/photobooks"/>
    <n v="103.47222222222223"/>
    <n v="111"/>
    <x v="8"/>
    <s v="photobooks"/>
    <x v="1520"/>
    <d v="2014-12-19T04:00:00"/>
  </r>
  <r>
    <n v="40055"/>
    <x v="0"/>
    <s v="US"/>
    <s v="USD"/>
    <n v="1465272091"/>
    <n v="1462248091"/>
    <b v="1"/>
    <n v="235"/>
    <b v="1"/>
    <s v="photography/photobooks"/>
    <n v="106.81333333333333"/>
    <n v="170"/>
    <x v="8"/>
    <s v="photobooks"/>
    <x v="1521"/>
    <d v="2016-06-07T04:01:31"/>
  </r>
  <r>
    <n v="60450.1"/>
    <x v="0"/>
    <s v="US"/>
    <s v="USD"/>
    <n v="1413575739"/>
    <n v="1410983739"/>
    <b v="1"/>
    <n v="452"/>
    <b v="1"/>
    <s v="photography/photobooks"/>
    <n v="138.96574712643678"/>
    <n v="133"/>
    <x v="8"/>
    <s v="photobooks"/>
    <x v="1522"/>
    <d v="2014-10-17T19:55:39"/>
  </r>
  <r>
    <n v="23096"/>
    <x v="0"/>
    <s v="US"/>
    <s v="USD"/>
    <n v="1419292800"/>
    <n v="1416592916"/>
    <b v="1"/>
    <n v="241"/>
    <b v="1"/>
    <s v="photography/photobooks"/>
    <n v="124.84324324324325"/>
    <n v="95"/>
    <x v="8"/>
    <s v="photobooks"/>
    <x v="1523"/>
    <d v="2014-12-23T00:00:00"/>
  </r>
  <r>
    <n v="6210"/>
    <x v="0"/>
    <s v="SE"/>
    <s v="SEK"/>
    <n v="1487592090"/>
    <n v="1485000090"/>
    <b v="1"/>
    <n v="28"/>
    <b v="1"/>
    <s v="photography/photobooks"/>
    <n v="206.99999999999997"/>
    <n v="221"/>
    <x v="8"/>
    <s v="photobooks"/>
    <x v="1524"/>
    <d v="2017-02-20T12:01:30"/>
  </r>
  <r>
    <n v="4524.1499999999996"/>
    <x v="0"/>
    <s v="US"/>
    <s v="USD"/>
    <n v="1471539138"/>
    <n v="1468947138"/>
    <b v="1"/>
    <n v="140"/>
    <b v="1"/>
    <s v="photography/photobooks"/>
    <n v="174.00576923076923"/>
    <n v="32"/>
    <x v="8"/>
    <s v="photobooks"/>
    <x v="1525"/>
    <d v="2016-08-18T16:52:18"/>
  </r>
  <r>
    <n v="27675"/>
    <x v="0"/>
    <s v="US"/>
    <s v="USD"/>
    <n v="1453185447"/>
    <n v="1448951847"/>
    <b v="1"/>
    <n v="280"/>
    <b v="1"/>
    <s v="photography/photobooks"/>
    <n v="120.32608695652173"/>
    <n v="98"/>
    <x v="8"/>
    <s v="photobooks"/>
    <x v="1526"/>
    <d v="2016-01-19T06:37:27"/>
  </r>
  <r>
    <n v="3865.55"/>
    <x v="0"/>
    <s v="US"/>
    <s v="USD"/>
    <n v="1489497886"/>
    <n v="1487082286"/>
    <b v="1"/>
    <n v="70"/>
    <b v="1"/>
    <s v="photography/photobooks"/>
    <n v="110.44428571428573"/>
    <n v="55"/>
    <x v="8"/>
    <s v="photobooks"/>
    <x v="1527"/>
    <d v="2017-03-14T13:24:46"/>
  </r>
  <r>
    <n v="8447"/>
    <x v="0"/>
    <s v="US"/>
    <s v="USD"/>
    <n v="1485907200"/>
    <n v="1483292122"/>
    <b v="1"/>
    <n v="160"/>
    <b v="1"/>
    <s v="photography/photobooks"/>
    <n v="281.56666666666666"/>
    <n v="52"/>
    <x v="8"/>
    <s v="photobooks"/>
    <x v="1528"/>
    <d v="2017-02-01T00:00:00"/>
  </r>
  <r>
    <n v="19129"/>
    <x v="0"/>
    <s v="US"/>
    <s v="USD"/>
    <n v="1426773920"/>
    <n v="1424185520"/>
    <b v="1"/>
    <n v="141"/>
    <b v="1"/>
    <s v="photography/photobooks"/>
    <n v="100.67894736842105"/>
    <n v="135"/>
    <x v="8"/>
    <s v="photobooks"/>
    <x v="1529"/>
    <d v="2015-03-19T14:05:20"/>
  </r>
  <r>
    <n v="47189"/>
    <x v="0"/>
    <s v="US"/>
    <s v="USD"/>
    <n v="1445624695"/>
    <n v="1443464695"/>
    <b v="1"/>
    <n v="874"/>
    <b v="1"/>
    <s v="photography/photobooks"/>
    <n v="134.82571428571427"/>
    <n v="53"/>
    <x v="8"/>
    <s v="photobooks"/>
    <x v="1530"/>
    <d v="2015-10-23T18:24:55"/>
  </r>
  <r>
    <n v="4135"/>
    <x v="0"/>
    <s v="US"/>
    <s v="USD"/>
    <n v="1417402800"/>
    <n v="1414610126"/>
    <b v="1"/>
    <n v="73"/>
    <b v="1"/>
    <s v="photography/photobooks"/>
    <n v="175.95744680851064"/>
    <n v="56"/>
    <x v="8"/>
    <s v="photobooks"/>
    <x v="1531"/>
    <d v="2014-12-01T03:00:00"/>
  </r>
  <r>
    <n v="24201"/>
    <x v="0"/>
    <s v="AU"/>
    <s v="AUD"/>
    <n v="1455548400"/>
    <n v="1453461865"/>
    <b v="1"/>
    <n v="294"/>
    <b v="1"/>
    <s v="photography/photobooks"/>
    <n v="484.02000000000004"/>
    <n v="82"/>
    <x v="8"/>
    <s v="photobooks"/>
    <x v="1532"/>
    <d v="2016-02-15T15:00:00"/>
  </r>
  <r>
    <n v="65313"/>
    <x v="0"/>
    <s v="US"/>
    <s v="USD"/>
    <n v="1462161540"/>
    <n v="1457913777"/>
    <b v="1"/>
    <n v="740"/>
    <b v="1"/>
    <s v="photography/photobooks"/>
    <n v="145.14000000000001"/>
    <n v="88"/>
    <x v="8"/>
    <s v="photobooks"/>
    <x v="1533"/>
    <d v="2016-05-02T03:59:00"/>
  </r>
  <r>
    <n v="31330"/>
    <x v="0"/>
    <s v="US"/>
    <s v="USD"/>
    <n v="1441383062"/>
    <n v="1438791062"/>
    <b v="1"/>
    <n v="369"/>
    <b v="1"/>
    <s v="photography/photobooks"/>
    <n v="417.73333333333335"/>
    <n v="84"/>
    <x v="8"/>
    <s v="photobooks"/>
    <x v="1534"/>
    <d v="2015-09-04T16:11:02"/>
  </r>
  <r>
    <n v="5297"/>
    <x v="0"/>
    <s v="US"/>
    <s v="USD"/>
    <n v="1464040800"/>
    <n v="1461527631"/>
    <b v="1"/>
    <n v="110"/>
    <b v="1"/>
    <s v="photography/photobooks"/>
    <n v="132.42499999999998"/>
    <n v="48"/>
    <x v="8"/>
    <s v="photobooks"/>
    <x v="1535"/>
    <d v="2016-05-23T22:00:00"/>
  </r>
  <r>
    <n v="30037.01"/>
    <x v="0"/>
    <s v="US"/>
    <s v="USD"/>
    <n v="1440702910"/>
    <n v="1438110910"/>
    <b v="1"/>
    <n v="455"/>
    <b v="1"/>
    <s v="photography/photobooks"/>
    <n v="250.30841666666666"/>
    <n v="66"/>
    <x v="8"/>
    <s v="photobooks"/>
    <x v="1536"/>
    <d v="2015-08-27T19:15:10"/>
  </r>
  <r>
    <n v="21588"/>
    <x v="0"/>
    <s v="DE"/>
    <s v="EUR"/>
    <n v="1470506400"/>
    <n v="1467358427"/>
    <b v="1"/>
    <n v="224"/>
    <b v="1"/>
    <s v="photography/photobooks"/>
    <n v="179.9"/>
    <n v="96"/>
    <x v="8"/>
    <s v="photobooks"/>
    <x v="1537"/>
    <d v="2016-08-06T18:00:00"/>
  </r>
  <r>
    <n v="7184"/>
    <x v="0"/>
    <s v="US"/>
    <s v="USD"/>
    <n v="1421952370"/>
    <n v="1418064370"/>
    <b v="1"/>
    <n v="46"/>
    <b v="1"/>
    <s v="photography/photobooks"/>
    <n v="102.62857142857142"/>
    <n v="156"/>
    <x v="8"/>
    <s v="photobooks"/>
    <x v="1538"/>
    <d v="2015-01-22T18:46:10"/>
  </r>
  <r>
    <n v="27197.22"/>
    <x v="0"/>
    <s v="US"/>
    <s v="USD"/>
    <n v="1483481019"/>
    <n v="1480629819"/>
    <b v="0"/>
    <n v="284"/>
    <b v="1"/>
    <s v="photography/photobooks"/>
    <n v="135.98609999999999"/>
    <n v="95"/>
    <x v="8"/>
    <s v="photobooks"/>
    <x v="1539"/>
    <d v="2017-01-03T22:03:39"/>
  </r>
  <r>
    <n v="17680"/>
    <x v="0"/>
    <s v="US"/>
    <s v="USD"/>
    <n v="1416964500"/>
    <n v="1414368616"/>
    <b v="1"/>
    <n v="98"/>
    <b v="1"/>
    <s v="photography/photobooks"/>
    <n v="117.86666666666667"/>
    <n v="180"/>
    <x v="8"/>
    <s v="photobooks"/>
    <x v="1540"/>
    <d v="2014-11-26T01:15:00"/>
  </r>
  <r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289"/>
    <x v="2"/>
    <s v="GB"/>
    <s v="GBP"/>
    <n v="1410930399"/>
    <n v="1405746399"/>
    <b v="0"/>
    <n v="11"/>
    <b v="0"/>
    <s v="photography/nature"/>
    <n v="28.9"/>
    <n v="26"/>
    <x v="8"/>
    <s v="nature"/>
    <x v="1546"/>
    <d v="2014-09-17T05:06:39"/>
  </r>
  <r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01"/>
    <x v="2"/>
    <s v="GB"/>
    <s v="GBP"/>
    <n v="1463050034"/>
    <n v="1460458034"/>
    <b v="0"/>
    <n v="7"/>
    <b v="0"/>
    <s v="photography/nature"/>
    <n v="13.466666666666665"/>
    <n v="14"/>
    <x v="8"/>
    <s v="nature"/>
    <x v="1550"/>
    <d v="2016-05-12T10:47:14"/>
  </r>
  <r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2115"/>
    <x v="2"/>
    <s v="US"/>
    <s v="USD"/>
    <n v="1412135940"/>
    <n v="1410366708"/>
    <b v="0"/>
    <n v="16"/>
    <b v="0"/>
    <s v="photography/nature"/>
    <n v="49.186046511627907"/>
    <n v="132"/>
    <x v="8"/>
    <s v="nature"/>
    <x v="1552"/>
    <d v="2014-10-01T03:59:00"/>
  </r>
  <r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677"/>
    <x v="2"/>
    <s v="CA"/>
    <s v="CAD"/>
    <n v="1467603624"/>
    <n v="1465011624"/>
    <b v="0"/>
    <n v="12"/>
    <b v="0"/>
    <s v="photography/nature"/>
    <n v="45.133333333333333"/>
    <n v="56"/>
    <x v="8"/>
    <s v="nature"/>
    <x v="1556"/>
    <d v="2016-07-04T03:40:24"/>
  </r>
  <r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35"/>
    <x v="2"/>
    <s v="GB"/>
    <s v="GBP"/>
    <n v="1440763920"/>
    <n v="1435656759"/>
    <b v="0"/>
    <n v="3"/>
    <b v="0"/>
    <s v="photography/nature"/>
    <n v="4.666666666666667"/>
    <n v="11"/>
    <x v="8"/>
    <s v="nature"/>
    <x v="1558"/>
    <d v="2015-08-28T12:12:00"/>
  </r>
  <r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94"/>
    <x v="2"/>
    <s v="US"/>
    <s v="USD"/>
    <n v="1415842193"/>
    <n v="1414110593"/>
    <b v="0"/>
    <n v="4"/>
    <b v="0"/>
    <s v="photography/nature"/>
    <n v="3.7600000000000002"/>
    <n v="23"/>
    <x v="8"/>
    <s v="nature"/>
    <x v="1560"/>
    <d v="2014-11-13T01:29:53"/>
  </r>
  <r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85"/>
    <x v="1"/>
    <s v="GB"/>
    <s v="GBP"/>
    <n v="1394815751"/>
    <n v="1389635351"/>
    <b v="0"/>
    <n v="2"/>
    <b v="0"/>
    <s v="publishing/art books"/>
    <n v="1.4166666666666665"/>
    <n v="42"/>
    <x v="3"/>
    <s v="art books"/>
    <x v="1563"/>
    <d v="2014-03-14T16:49:11"/>
  </r>
  <r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6375"/>
    <x v="1"/>
    <s v="US"/>
    <s v="USD"/>
    <n v="1469656800"/>
    <n v="1467151204"/>
    <b v="0"/>
    <n v="59"/>
    <b v="0"/>
    <s v="publishing/art books"/>
    <n v="21.25"/>
    <n v="108"/>
    <x v="3"/>
    <s v="art books"/>
    <x v="1566"/>
    <d v="2016-07-27T22:00:00"/>
  </r>
  <r>
    <n v="350"/>
    <x v="1"/>
    <s v="US"/>
    <s v="USD"/>
    <n v="1392595200"/>
    <n v="1391293745"/>
    <b v="0"/>
    <n v="13"/>
    <b v="0"/>
    <s v="publishing/art books"/>
    <n v="4.117647058823529"/>
    <n v="26"/>
    <x v="3"/>
    <s v="art books"/>
    <x v="1567"/>
    <d v="2014-02-17T00:00:00"/>
  </r>
  <r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2484"/>
    <x v="1"/>
    <s v="US"/>
    <s v="USD"/>
    <n v="1460140282"/>
    <n v="1457551882"/>
    <b v="0"/>
    <n v="52"/>
    <b v="0"/>
    <s v="publishing/art books"/>
    <n v="41.4"/>
    <n v="47"/>
    <x v="3"/>
    <s v="art books"/>
    <x v="1570"/>
    <d v="2016-04-08T18:31:22"/>
  </r>
  <r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25"/>
    <x v="1"/>
    <s v="GB"/>
    <s v="GBP"/>
    <n v="1456703940"/>
    <n v="1454546859"/>
    <b v="0"/>
    <n v="3"/>
    <b v="0"/>
    <s v="publishing/art books"/>
    <n v="5"/>
    <n v="41"/>
    <x v="3"/>
    <s v="art books"/>
    <x v="1572"/>
    <d v="2016-02-28T23:59:00"/>
  </r>
  <r>
    <n v="223"/>
    <x v="1"/>
    <s v="CA"/>
    <s v="CAD"/>
    <n v="1491019140"/>
    <n v="1487548802"/>
    <b v="0"/>
    <n v="3"/>
    <b v="0"/>
    <s v="publishing/art books"/>
    <n v="2.4777777777777779"/>
    <n v="74"/>
    <x v="3"/>
    <s v="art books"/>
    <x v="1573"/>
    <d v="2017-04-01T03:59:00"/>
  </r>
  <r>
    <n v="506"/>
    <x v="1"/>
    <s v="US"/>
    <s v="USD"/>
    <n v="1424211329"/>
    <n v="1421187329"/>
    <b v="0"/>
    <n v="6"/>
    <b v="0"/>
    <s v="publishing/art books"/>
    <n v="5.0599999999999996"/>
    <n v="84"/>
    <x v="3"/>
    <s v="art books"/>
    <x v="1574"/>
    <d v="2015-02-17T22:15:29"/>
  </r>
  <r>
    <n v="2291"/>
    <x v="1"/>
    <s v="US"/>
    <s v="USD"/>
    <n v="1404909296"/>
    <n v="1402317296"/>
    <b v="0"/>
    <n v="35"/>
    <b v="0"/>
    <s v="publishing/art books"/>
    <n v="22.91"/>
    <n v="65"/>
    <x v="3"/>
    <s v="art books"/>
    <x v="1575"/>
    <d v="2014-07-09T12:34:56"/>
  </r>
  <r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55"/>
    <x v="1"/>
    <s v="US"/>
    <s v="USD"/>
    <n v="1343161248"/>
    <n v="1337977248"/>
    <b v="0"/>
    <n v="2"/>
    <b v="0"/>
    <s v="publishing/art books"/>
    <n v="0.54999999999999993"/>
    <n v="27"/>
    <x v="3"/>
    <s v="art books"/>
    <x v="1577"/>
    <d v="2012-07-24T20:20:48"/>
  </r>
  <r>
    <n v="205"/>
    <x v="1"/>
    <s v="US"/>
    <s v="USD"/>
    <n v="1283392800"/>
    <n v="1281317691"/>
    <b v="0"/>
    <n v="4"/>
    <b v="0"/>
    <s v="publishing/art books"/>
    <n v="10.806536636794938"/>
    <n v="51"/>
    <x v="3"/>
    <s v="art books"/>
    <x v="1578"/>
    <d v="2010-09-02T02:00:00"/>
  </r>
  <r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0"/>
    <x v="2"/>
    <s v="CA"/>
    <s v="CAD"/>
    <n v="1482663600"/>
    <n v="1480800568"/>
    <b v="0"/>
    <n v="12"/>
    <b v="0"/>
    <s v="photography/places"/>
    <n v="79"/>
    <n v="131"/>
    <x v="8"/>
    <s v="places"/>
    <x v="1585"/>
    <d v="2016-12-25T11:00:00"/>
  </r>
  <r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4092"/>
    <x v="2"/>
    <s v="GB"/>
    <s v="GBP"/>
    <n v="1459700741"/>
    <n v="1457112341"/>
    <b v="0"/>
    <n v="92"/>
    <b v="0"/>
    <s v="photography/places"/>
    <n v="29.228571428571428"/>
    <n v="44"/>
    <x v="8"/>
    <s v="places"/>
    <x v="1591"/>
    <d v="2016-04-03T16:25:41"/>
  </r>
  <r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205"/>
    <x v="2"/>
    <s v="US"/>
    <s v="USD"/>
    <n v="1463329260"/>
    <n v="1458147982"/>
    <b v="0"/>
    <n v="10"/>
    <b v="0"/>
    <s v="photography/places"/>
    <n v="20.5"/>
    <n v="20"/>
    <x v="8"/>
    <s v="places"/>
    <x v="1594"/>
    <d v="2016-05-15T16:21:00"/>
  </r>
  <r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367"/>
    <x v="2"/>
    <s v="US"/>
    <s v="USD"/>
    <n v="1405401060"/>
    <n v="1401585752"/>
    <b v="0"/>
    <n v="9"/>
    <b v="0"/>
    <s v="photography/places"/>
    <n v="7.3400000000000007"/>
    <n v="40"/>
    <x v="8"/>
    <s v="places"/>
    <x v="1600"/>
    <d v="2014-07-15T05:11:00"/>
  </r>
  <r>
    <n v="2706.23"/>
    <x v="0"/>
    <s v="US"/>
    <s v="USD"/>
    <n v="1304561633"/>
    <n v="1301969633"/>
    <b v="0"/>
    <n v="56"/>
    <b v="1"/>
    <s v="music/rock"/>
    <n v="108.2492"/>
    <n v="48"/>
    <x v="4"/>
    <s v="rock"/>
    <x v="1601"/>
    <d v="2011-05-05T02:13:53"/>
  </r>
  <r>
    <n v="1502.5"/>
    <x v="0"/>
    <s v="US"/>
    <s v="USD"/>
    <n v="1318633200"/>
    <n v="1314947317"/>
    <b v="0"/>
    <n v="32"/>
    <b v="1"/>
    <s v="music/rock"/>
    <n v="100.16666666666667"/>
    <n v="46"/>
    <x v="4"/>
    <s v="rock"/>
    <x v="1602"/>
    <d v="2011-10-14T23:00:00"/>
  </r>
  <r>
    <n v="2000.66"/>
    <x v="0"/>
    <s v="US"/>
    <s v="USD"/>
    <n v="1327723459"/>
    <n v="1322539459"/>
    <b v="0"/>
    <n v="30"/>
    <b v="1"/>
    <s v="music/rock"/>
    <n v="100.03299999999999"/>
    <n v="66"/>
    <x v="4"/>
    <s v="rock"/>
    <x v="1603"/>
    <d v="2012-01-28T04:04:19"/>
  </r>
  <r>
    <n v="3419"/>
    <x v="0"/>
    <s v="US"/>
    <s v="USD"/>
    <n v="1332011835"/>
    <n v="1328559435"/>
    <b v="0"/>
    <n v="70"/>
    <b v="1"/>
    <s v="music/rock"/>
    <n v="122.10714285714286"/>
    <n v="48"/>
    <x v="4"/>
    <s v="rock"/>
    <x v="1604"/>
    <d v="2012-03-17T19:17:15"/>
  </r>
  <r>
    <n v="6041.6"/>
    <x v="0"/>
    <s v="US"/>
    <s v="USD"/>
    <n v="1312182000"/>
    <n v="1311380313"/>
    <b v="0"/>
    <n v="44"/>
    <b v="1"/>
    <s v="music/rock"/>
    <n v="100.69333333333334"/>
    <n v="137"/>
    <x v="4"/>
    <s v="rock"/>
    <x v="1605"/>
    <d v="2011-08-01T07:00:00"/>
  </r>
  <r>
    <n v="8080.33"/>
    <x v="0"/>
    <s v="US"/>
    <s v="USD"/>
    <n v="1300930838"/>
    <n v="1293158438"/>
    <b v="0"/>
    <n v="92"/>
    <b v="1"/>
    <s v="music/rock"/>
    <n v="101.004125"/>
    <n v="87"/>
    <x v="4"/>
    <s v="rock"/>
    <x v="1606"/>
    <d v="2011-03-24T01:40:38"/>
  </r>
  <r>
    <n v="14511"/>
    <x v="0"/>
    <s v="US"/>
    <s v="USD"/>
    <n v="1339701851"/>
    <n v="1337887451"/>
    <b v="0"/>
    <n v="205"/>
    <b v="1"/>
    <s v="music/rock"/>
    <n v="145.11000000000001"/>
    <n v="70"/>
    <x v="4"/>
    <s v="rock"/>
    <x v="1607"/>
    <d v="2012-06-14T19:24:11"/>
  </r>
  <r>
    <n v="1215"/>
    <x v="0"/>
    <s v="US"/>
    <s v="USD"/>
    <n v="1388553960"/>
    <n v="1385754986"/>
    <b v="0"/>
    <n v="23"/>
    <b v="1"/>
    <s v="music/rock"/>
    <n v="101.25"/>
    <n v="52"/>
    <x v="4"/>
    <s v="rock"/>
    <x v="1608"/>
    <d v="2014-01-01T05:26:00"/>
  </r>
  <r>
    <n v="1775"/>
    <x v="0"/>
    <s v="US"/>
    <s v="USD"/>
    <n v="1320220800"/>
    <n v="1315612909"/>
    <b v="0"/>
    <n v="4"/>
    <b v="1"/>
    <s v="music/rock"/>
    <n v="118.33333333333333"/>
    <n v="443"/>
    <x v="4"/>
    <s v="rock"/>
    <x v="1609"/>
    <d v="2011-11-02T08:00:00"/>
  </r>
  <r>
    <n v="5437"/>
    <x v="0"/>
    <s v="US"/>
    <s v="USD"/>
    <n v="1355609510"/>
    <n v="1353017510"/>
    <b v="0"/>
    <n v="112"/>
    <b v="1"/>
    <s v="music/rock"/>
    <n v="271.85000000000002"/>
    <n v="48"/>
    <x v="4"/>
    <s v="rock"/>
    <x v="1610"/>
    <d v="2012-12-15T22:11:50"/>
  </r>
  <r>
    <n v="1001"/>
    <x v="0"/>
    <s v="US"/>
    <s v="USD"/>
    <n v="1370390432"/>
    <n v="1368576032"/>
    <b v="0"/>
    <n v="27"/>
    <b v="1"/>
    <s v="music/rock"/>
    <n v="125.125"/>
    <n v="37"/>
    <x v="4"/>
    <s v="rock"/>
    <x v="1611"/>
    <d v="2013-06-05T00:00:32"/>
  </r>
  <r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15"/>
    <x v="0"/>
    <s v="US"/>
    <s v="USD"/>
    <n v="1342921202"/>
    <n v="1340329202"/>
    <b v="0"/>
    <n v="26"/>
    <b v="1"/>
    <s v="music/rock"/>
    <n v="101.49999999999999"/>
    <n v="39"/>
    <x v="4"/>
    <s v="rock"/>
    <x v="1613"/>
    <d v="2012-07-22T01:40:02"/>
  </r>
  <r>
    <n v="5135"/>
    <x v="0"/>
    <s v="US"/>
    <s v="USD"/>
    <n v="1407085200"/>
    <n v="1401924769"/>
    <b v="0"/>
    <n v="77"/>
    <b v="1"/>
    <s v="music/rock"/>
    <n v="102.69999999999999"/>
    <n v="66"/>
    <x v="4"/>
    <s v="rock"/>
    <x v="1614"/>
    <d v="2014-08-03T17:00:00"/>
  </r>
  <r>
    <n v="9130"/>
    <x v="0"/>
    <s v="US"/>
    <s v="USD"/>
    <n v="1323742396"/>
    <n v="1319850796"/>
    <b v="0"/>
    <n v="136"/>
    <b v="1"/>
    <s v="music/rock"/>
    <n v="114.12500000000001"/>
    <n v="67"/>
    <x v="4"/>
    <s v="rock"/>
    <x v="1615"/>
    <d v="2011-12-13T02:13:16"/>
  </r>
  <r>
    <n v="10420"/>
    <x v="0"/>
    <s v="US"/>
    <s v="USD"/>
    <n v="1353621600"/>
    <n v="1350061821"/>
    <b v="0"/>
    <n v="157"/>
    <b v="1"/>
    <s v="music/rock"/>
    <n v="104.2"/>
    <n v="66"/>
    <x v="4"/>
    <s v="rock"/>
    <x v="1616"/>
    <d v="2012-11-22T22:00:00"/>
  </r>
  <r>
    <n v="10210"/>
    <x v="0"/>
    <s v="US"/>
    <s v="USD"/>
    <n v="1383332400"/>
    <n v="1380470188"/>
    <b v="0"/>
    <n v="158"/>
    <b v="1"/>
    <s v="music/rock"/>
    <n v="145.85714285714286"/>
    <n v="64"/>
    <x v="4"/>
    <s v="rock"/>
    <x v="1617"/>
    <d v="2013-11-01T19:00:00"/>
  </r>
  <r>
    <n v="1576"/>
    <x v="0"/>
    <s v="US"/>
    <s v="USD"/>
    <n v="1362757335"/>
    <n v="1359301335"/>
    <b v="0"/>
    <n v="27"/>
    <b v="1"/>
    <s v="music/rock"/>
    <n v="105.06666666666666"/>
    <n v="58"/>
    <x v="4"/>
    <s v="rock"/>
    <x v="1618"/>
    <d v="2013-03-08T15:42:15"/>
  </r>
  <r>
    <n v="2000"/>
    <x v="0"/>
    <s v="US"/>
    <s v="USD"/>
    <n v="1410755286"/>
    <n v="1408940886"/>
    <b v="0"/>
    <n v="23"/>
    <b v="1"/>
    <s v="music/rock"/>
    <n v="133.33333333333331"/>
    <n v="86"/>
    <x v="4"/>
    <s v="rock"/>
    <x v="1619"/>
    <d v="2014-09-15T04:28:06"/>
  </r>
  <r>
    <n v="1130"/>
    <x v="0"/>
    <s v="US"/>
    <s v="USD"/>
    <n v="1361606940"/>
    <n v="1361002140"/>
    <b v="0"/>
    <n v="17"/>
    <b v="1"/>
    <s v="music/rock"/>
    <n v="112.99999999999999"/>
    <n v="66"/>
    <x v="4"/>
    <s v="rock"/>
    <x v="1620"/>
    <d v="2013-02-23T08:09:00"/>
  </r>
  <r>
    <n v="6060"/>
    <x v="0"/>
    <s v="US"/>
    <s v="USD"/>
    <n v="1338177540"/>
    <n v="1333550015"/>
    <b v="0"/>
    <n v="37"/>
    <b v="1"/>
    <s v="music/rock"/>
    <n v="121.2"/>
    <n v="163"/>
    <x v="4"/>
    <s v="rock"/>
    <x v="1621"/>
    <d v="2012-05-28T03:59:00"/>
  </r>
  <r>
    <n v="7019"/>
    <x v="0"/>
    <s v="US"/>
    <s v="USD"/>
    <n v="1418803140"/>
    <n v="1415343874"/>
    <b v="0"/>
    <n v="65"/>
    <b v="1"/>
    <s v="music/rock"/>
    <n v="101.72463768115942"/>
    <n v="107"/>
    <x v="4"/>
    <s v="rock"/>
    <x v="1622"/>
    <d v="2014-12-17T07:59:00"/>
  </r>
  <r>
    <n v="758"/>
    <x v="0"/>
    <s v="GB"/>
    <s v="GBP"/>
    <n v="1377621089"/>
    <n v="1372437089"/>
    <b v="0"/>
    <n v="18"/>
    <b v="1"/>
    <s v="music/rock"/>
    <n v="101.06666666666666"/>
    <n v="42"/>
    <x v="4"/>
    <s v="rock"/>
    <x v="1623"/>
    <d v="2013-08-27T16:31:29"/>
  </r>
  <r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1650"/>
    <x v="0"/>
    <s v="US"/>
    <s v="USD"/>
    <n v="1347382053"/>
    <n v="1344962853"/>
    <b v="0"/>
    <n v="104"/>
    <b v="1"/>
    <s v="music/rock"/>
    <n v="155.33333333333331"/>
    <n v="112"/>
    <x v="4"/>
    <s v="rock"/>
    <x v="1625"/>
    <d v="2012-09-11T16:47:33"/>
  </r>
  <r>
    <n v="8095"/>
    <x v="0"/>
    <s v="US"/>
    <s v="USD"/>
    <n v="1385932867"/>
    <n v="1383337267"/>
    <b v="0"/>
    <n v="108"/>
    <b v="1"/>
    <s v="music/rock"/>
    <n v="101.18750000000001"/>
    <n v="74"/>
    <x v="4"/>
    <s v="rock"/>
    <x v="1626"/>
    <d v="2013-12-01T21:21:07"/>
  </r>
  <r>
    <n v="2340"/>
    <x v="0"/>
    <s v="US"/>
    <s v="USD"/>
    <n v="1353905940"/>
    <n v="1351011489"/>
    <b v="0"/>
    <n v="38"/>
    <b v="1"/>
    <s v="music/rock"/>
    <n v="117"/>
    <n v="61"/>
    <x v="4"/>
    <s v="rock"/>
    <x v="1627"/>
    <d v="2012-11-26T04:59:00"/>
  </r>
  <r>
    <n v="4037"/>
    <x v="0"/>
    <s v="US"/>
    <s v="USD"/>
    <n v="1403026882"/>
    <n v="1400175682"/>
    <b v="0"/>
    <n v="88"/>
    <b v="1"/>
    <s v="music/rock"/>
    <n v="100.925"/>
    <n v="45"/>
    <x v="4"/>
    <s v="rock"/>
    <x v="1628"/>
    <d v="2014-06-17T17:41:22"/>
  </r>
  <r>
    <n v="6220"/>
    <x v="0"/>
    <s v="US"/>
    <s v="USD"/>
    <n v="1392929333"/>
    <n v="1389041333"/>
    <b v="0"/>
    <n v="82"/>
    <b v="1"/>
    <s v="music/rock"/>
    <n v="103.66666666666666"/>
    <n v="75"/>
    <x v="4"/>
    <s v="rock"/>
    <x v="1629"/>
    <d v="2014-02-20T20:48:53"/>
  </r>
  <r>
    <n v="10610"/>
    <x v="0"/>
    <s v="US"/>
    <s v="USD"/>
    <n v="1330671540"/>
    <n v="1328040375"/>
    <b v="0"/>
    <n v="126"/>
    <b v="1"/>
    <s v="music/rock"/>
    <n v="265.25"/>
    <n v="84"/>
    <x v="4"/>
    <s v="rock"/>
    <x v="1630"/>
    <d v="2012-03-02T06:59:00"/>
  </r>
  <r>
    <n v="15591"/>
    <x v="0"/>
    <s v="US"/>
    <s v="USD"/>
    <n v="1350074261"/>
    <n v="1347482261"/>
    <b v="0"/>
    <n v="133"/>
    <b v="1"/>
    <s v="music/rock"/>
    <n v="155.91"/>
    <n v="117"/>
    <x v="4"/>
    <s v="rock"/>
    <x v="1631"/>
    <d v="2012-10-12T20:37:41"/>
  </r>
  <r>
    <n v="4065"/>
    <x v="0"/>
    <s v="US"/>
    <s v="USD"/>
    <n v="1316851854"/>
    <n v="1311667854"/>
    <b v="0"/>
    <n v="47"/>
    <b v="1"/>
    <s v="music/rock"/>
    <n v="101.62500000000001"/>
    <n v="86"/>
    <x v="4"/>
    <s v="rock"/>
    <x v="1632"/>
    <d v="2011-09-24T08:10:54"/>
  </r>
  <r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2010"/>
    <x v="0"/>
    <s v="US"/>
    <s v="USD"/>
    <n v="1306994340"/>
    <n v="1303706001"/>
    <b v="0"/>
    <n v="32"/>
    <b v="1"/>
    <s v="music/rock"/>
    <n v="100.49999999999999"/>
    <n v="62"/>
    <x v="4"/>
    <s v="rock"/>
    <x v="1634"/>
    <d v="2011-06-02T05:59:00"/>
  </r>
  <r>
    <n v="2506"/>
    <x v="0"/>
    <s v="US"/>
    <s v="USD"/>
    <n v="1468270261"/>
    <n v="1463086261"/>
    <b v="0"/>
    <n v="37"/>
    <b v="1"/>
    <s v="music/rock"/>
    <n v="125.29999999999998"/>
    <n v="67"/>
    <x v="4"/>
    <s v="rock"/>
    <x v="1635"/>
    <d v="2016-07-11T20:51:01"/>
  </r>
  <r>
    <n v="4660"/>
    <x v="0"/>
    <s v="US"/>
    <s v="USD"/>
    <n v="1307851200"/>
    <n v="1304129088"/>
    <b v="0"/>
    <n v="87"/>
    <b v="1"/>
    <s v="music/rock"/>
    <n v="103.55555555555556"/>
    <n v="53"/>
    <x v="4"/>
    <s v="rock"/>
    <x v="1636"/>
    <d v="2011-06-12T04:00:00"/>
  </r>
  <r>
    <n v="519"/>
    <x v="0"/>
    <s v="US"/>
    <s v="USD"/>
    <n v="1262302740"/>
    <n v="1257444140"/>
    <b v="0"/>
    <n v="15"/>
    <b v="1"/>
    <s v="music/rock"/>
    <n v="103.8"/>
    <n v="34"/>
    <x v="4"/>
    <s v="rock"/>
    <x v="1637"/>
    <d v="2009-12-31T23:39:00"/>
  </r>
  <r>
    <n v="1050"/>
    <x v="0"/>
    <s v="US"/>
    <s v="USD"/>
    <n v="1362086700"/>
    <n v="1358180968"/>
    <b v="0"/>
    <n v="27"/>
    <b v="1"/>
    <s v="music/rock"/>
    <n v="105"/>
    <n v="38"/>
    <x v="4"/>
    <s v="rock"/>
    <x v="1638"/>
    <d v="2013-02-28T21:25:00"/>
  </r>
  <r>
    <n v="1800"/>
    <x v="0"/>
    <s v="US"/>
    <s v="USD"/>
    <n v="1330789165"/>
    <n v="1328197165"/>
    <b v="0"/>
    <n v="19"/>
    <b v="1"/>
    <s v="music/rock"/>
    <n v="100"/>
    <n v="94"/>
    <x v="4"/>
    <s v="rock"/>
    <x v="1639"/>
    <d v="2012-03-03T15:39:25"/>
  </r>
  <r>
    <n v="679.44"/>
    <x v="0"/>
    <s v="US"/>
    <s v="USD"/>
    <n v="1280800740"/>
    <n v="1279603955"/>
    <b v="0"/>
    <n v="17"/>
    <b v="1"/>
    <s v="music/rock"/>
    <n v="169.86"/>
    <n v="39"/>
    <x v="4"/>
    <s v="rock"/>
    <x v="1640"/>
    <d v="2010-08-03T01:59:00"/>
  </r>
  <r>
    <n v="2535"/>
    <x v="0"/>
    <s v="US"/>
    <s v="USD"/>
    <n v="1418998744"/>
    <n v="1416406744"/>
    <b v="0"/>
    <n v="26"/>
    <b v="1"/>
    <s v="music/pop"/>
    <n v="101.4"/>
    <n v="97"/>
    <x v="4"/>
    <s v="pop"/>
    <x v="1641"/>
    <d v="2014-12-19T14:19:04"/>
  </r>
  <r>
    <n v="1200"/>
    <x v="0"/>
    <s v="US"/>
    <s v="USD"/>
    <n v="1308011727"/>
    <n v="1306283727"/>
    <b v="0"/>
    <n v="28"/>
    <b v="1"/>
    <s v="music/pop"/>
    <n v="100"/>
    <n v="42"/>
    <x v="4"/>
    <s v="pop"/>
    <x v="1642"/>
    <d v="2011-06-14T00:35:27"/>
  </r>
  <r>
    <n v="6235"/>
    <x v="0"/>
    <s v="US"/>
    <s v="USD"/>
    <n v="1348516012"/>
    <n v="1345924012"/>
    <b v="0"/>
    <n v="37"/>
    <b v="1"/>
    <s v="music/pop"/>
    <n v="124.70000000000002"/>
    <n v="168"/>
    <x v="4"/>
    <s v="pop"/>
    <x v="1643"/>
    <d v="2012-09-24T19:46:52"/>
  </r>
  <r>
    <n v="10950"/>
    <x v="0"/>
    <s v="US"/>
    <s v="USD"/>
    <n v="1353551160"/>
    <n v="1348363560"/>
    <b v="0"/>
    <n v="128"/>
    <b v="1"/>
    <s v="music/pop"/>
    <n v="109.5"/>
    <n v="85"/>
    <x v="4"/>
    <s v="pop"/>
    <x v="1644"/>
    <d v="2012-11-22T02:26:00"/>
  </r>
  <r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204"/>
    <x v="0"/>
    <s v="GB"/>
    <s v="GBP"/>
    <n v="1408039860"/>
    <n v="1405248503"/>
    <b v="0"/>
    <n v="83"/>
    <b v="1"/>
    <s v="music/pop"/>
    <n v="110.2"/>
    <n v="26"/>
    <x v="4"/>
    <s v="pop"/>
    <x v="1646"/>
    <d v="2014-08-14T18:11:00"/>
  </r>
  <r>
    <n v="5236"/>
    <x v="0"/>
    <s v="US"/>
    <s v="USD"/>
    <n v="1339235377"/>
    <n v="1336643377"/>
    <b v="0"/>
    <n v="46"/>
    <b v="1"/>
    <s v="music/pop"/>
    <n v="104.71999999999998"/>
    <n v="113"/>
    <x v="4"/>
    <s v="pop"/>
    <x v="1647"/>
    <d v="2012-06-09T09:49:37"/>
  </r>
  <r>
    <n v="2881"/>
    <x v="0"/>
    <s v="US"/>
    <s v="USD"/>
    <n v="1300636482"/>
    <n v="1298048082"/>
    <b v="0"/>
    <n v="90"/>
    <b v="1"/>
    <s v="music/pop"/>
    <n v="125.26086956521738"/>
    <n v="32"/>
    <x v="4"/>
    <s v="pop"/>
    <x v="1648"/>
    <d v="2011-03-20T15:54:42"/>
  </r>
  <r>
    <n v="3822.33"/>
    <x v="0"/>
    <s v="US"/>
    <s v="USD"/>
    <n v="1400862355"/>
    <n v="1396974355"/>
    <b v="0"/>
    <n v="81"/>
    <b v="1"/>
    <s v="music/pop"/>
    <n v="100.58763157894737"/>
    <n v="47"/>
    <x v="4"/>
    <s v="pop"/>
    <x v="1649"/>
    <d v="2014-05-23T16:25:55"/>
  </r>
  <r>
    <n v="2831"/>
    <x v="0"/>
    <s v="US"/>
    <s v="USD"/>
    <n v="1381314437"/>
    <n v="1378722437"/>
    <b v="0"/>
    <n v="32"/>
    <b v="1"/>
    <s v="music/pop"/>
    <n v="141.55000000000001"/>
    <n v="88"/>
    <x v="4"/>
    <s v="pop"/>
    <x v="1650"/>
    <d v="2013-10-09T10:27:17"/>
  </r>
  <r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6T06:59:00"/>
  </r>
  <r>
    <n v="4530"/>
    <x v="0"/>
    <s v="US"/>
    <s v="USD"/>
    <n v="1385297393"/>
    <n v="1382701793"/>
    <b v="0"/>
    <n v="70"/>
    <b v="1"/>
    <s v="music/pop"/>
    <n v="100.66666666666666"/>
    <n v="64"/>
    <x v="4"/>
    <s v="pop"/>
    <x v="1652"/>
    <d v="2013-11-24T12:49:53"/>
  </r>
  <r>
    <n v="8711.52"/>
    <x v="0"/>
    <s v="US"/>
    <s v="USD"/>
    <n v="1303675296"/>
    <n v="1300996896"/>
    <b v="0"/>
    <n v="168"/>
    <b v="1"/>
    <s v="music/pop"/>
    <n v="174.2304"/>
    <n v="51"/>
    <x v="4"/>
    <s v="pop"/>
    <x v="1653"/>
    <d v="2011-04-24T20:01:36"/>
  </r>
  <r>
    <n v="1319"/>
    <x v="0"/>
    <s v="US"/>
    <s v="USD"/>
    <n v="1334784160"/>
    <n v="1332192160"/>
    <b v="0"/>
    <n v="34"/>
    <b v="1"/>
    <s v="music/pop"/>
    <n v="119.90909090909089"/>
    <n v="38"/>
    <x v="4"/>
    <s v="pop"/>
    <x v="1654"/>
    <d v="2012-04-18T21:22:40"/>
  </r>
  <r>
    <n v="2143"/>
    <x v="0"/>
    <s v="US"/>
    <s v="USD"/>
    <n v="1333648820"/>
    <n v="1331060420"/>
    <b v="0"/>
    <n v="48"/>
    <b v="1"/>
    <s v="music/pop"/>
    <n v="142.86666666666667"/>
    <n v="44"/>
    <x v="4"/>
    <s v="pop"/>
    <x v="1655"/>
    <d v="2012-04-05T18:00:20"/>
  </r>
  <r>
    <n v="7525.12"/>
    <x v="0"/>
    <s v="US"/>
    <s v="USD"/>
    <n v="1355437052"/>
    <n v="1352845052"/>
    <b v="0"/>
    <n v="48"/>
    <b v="1"/>
    <s v="music/pop"/>
    <n v="100.33493333333334"/>
    <n v="156"/>
    <x v="4"/>
    <s v="pop"/>
    <x v="1656"/>
    <d v="2012-12-13T22:17:32"/>
  </r>
  <r>
    <n v="26233.45"/>
    <x v="0"/>
    <s v="US"/>
    <s v="USD"/>
    <n v="1337885168"/>
    <n v="1335293168"/>
    <b v="0"/>
    <n v="221"/>
    <b v="1"/>
    <s v="music/pop"/>
    <n v="104.93380000000001"/>
    <n v="118"/>
    <x v="4"/>
    <s v="pop"/>
    <x v="1657"/>
    <d v="2012-05-24T18:46:08"/>
  </r>
  <r>
    <n v="7934"/>
    <x v="0"/>
    <s v="US"/>
    <s v="USD"/>
    <n v="1355840400"/>
    <n v="1352524767"/>
    <b v="0"/>
    <n v="107"/>
    <b v="1"/>
    <s v="music/pop"/>
    <n v="132.23333333333335"/>
    <n v="74"/>
    <x v="4"/>
    <s v="pop"/>
    <x v="1658"/>
    <d v="2012-12-18T14:20:00"/>
  </r>
  <r>
    <n v="564"/>
    <x v="0"/>
    <s v="GB"/>
    <s v="GBP"/>
    <n v="1387281600"/>
    <n v="1384811721"/>
    <b v="0"/>
    <n v="45"/>
    <b v="1"/>
    <s v="music/pop"/>
    <n v="112.79999999999998"/>
    <n v="12"/>
    <x v="4"/>
    <s v="pop"/>
    <x v="1659"/>
    <d v="2013-12-17T12:00:00"/>
  </r>
  <r>
    <n v="1003"/>
    <x v="0"/>
    <s v="IT"/>
    <s v="EUR"/>
    <n v="1462053540"/>
    <n v="1459355950"/>
    <b v="0"/>
    <n v="36"/>
    <b v="1"/>
    <s v="music/pop"/>
    <n v="1253.75"/>
    <n v="27"/>
    <x v="4"/>
    <s v="pop"/>
    <x v="1660"/>
    <d v="2016-04-30T21:59:00"/>
  </r>
  <r>
    <n v="8098"/>
    <x v="0"/>
    <s v="AT"/>
    <s v="EUR"/>
    <n v="1453064400"/>
    <n v="1449359831"/>
    <b v="0"/>
    <n v="101"/>
    <b v="1"/>
    <s v="music/pop"/>
    <n v="102.50632911392405"/>
    <n v="80"/>
    <x v="4"/>
    <s v="pop"/>
    <x v="1661"/>
    <d v="2016-01-17T21:00:00"/>
  </r>
  <r>
    <n v="8211"/>
    <x v="0"/>
    <s v="US"/>
    <s v="USD"/>
    <n v="1325310336"/>
    <n v="1320122736"/>
    <b v="0"/>
    <n v="62"/>
    <b v="1"/>
    <s v="music/pop"/>
    <n v="102.6375"/>
    <n v="132"/>
    <x v="4"/>
    <s v="pop"/>
    <x v="1662"/>
    <d v="2011-12-31T05:45:36"/>
  </r>
  <r>
    <n v="1080"/>
    <x v="0"/>
    <s v="US"/>
    <s v="USD"/>
    <n v="1422750707"/>
    <n v="1420158707"/>
    <b v="0"/>
    <n v="32"/>
    <b v="1"/>
    <s v="music/pop"/>
    <n v="108"/>
    <n v="33"/>
    <x v="4"/>
    <s v="pop"/>
    <x v="1663"/>
    <d v="2015-02-01T00:31:47"/>
  </r>
  <r>
    <n v="3060.22"/>
    <x v="0"/>
    <s v="US"/>
    <s v="USD"/>
    <n v="1331870340"/>
    <n v="1328033818"/>
    <b v="0"/>
    <n v="89"/>
    <b v="1"/>
    <s v="music/pop"/>
    <n v="122.40879999999999"/>
    <n v="34"/>
    <x v="4"/>
    <s v="pop"/>
    <x v="1664"/>
    <d v="2012-03-16T03:59:00"/>
  </r>
  <r>
    <n v="4181"/>
    <x v="0"/>
    <s v="US"/>
    <s v="USD"/>
    <n v="1298343600"/>
    <n v="1295624113"/>
    <b v="0"/>
    <n v="93"/>
    <b v="1"/>
    <s v="music/pop"/>
    <n v="119.45714285714286"/>
    <n v="44"/>
    <x v="4"/>
    <s v="pop"/>
    <x v="1665"/>
    <d v="2011-02-22T03:00:00"/>
  </r>
  <r>
    <n v="4022"/>
    <x v="0"/>
    <s v="US"/>
    <s v="USD"/>
    <n v="1364447073"/>
    <n v="1361858673"/>
    <b v="0"/>
    <n v="98"/>
    <b v="1"/>
    <s v="music/pop"/>
    <n v="160.88"/>
    <n v="41"/>
    <x v="4"/>
    <s v="pop"/>
    <x v="1666"/>
    <d v="2013-03-28T05:04:33"/>
  </r>
  <r>
    <n v="4313"/>
    <x v="0"/>
    <s v="US"/>
    <s v="USD"/>
    <n v="1394521140"/>
    <n v="1392169298"/>
    <b v="0"/>
    <n v="82"/>
    <b v="1"/>
    <s v="music/pop"/>
    <n v="126.85294117647059"/>
    <n v="52"/>
    <x v="4"/>
    <s v="pop"/>
    <x v="1667"/>
    <d v="2014-03-11T06:59:00"/>
  </r>
  <r>
    <n v="8211"/>
    <x v="0"/>
    <s v="US"/>
    <s v="USD"/>
    <n v="1322454939"/>
    <n v="1319859339"/>
    <b v="0"/>
    <n v="116"/>
    <b v="1"/>
    <s v="music/pop"/>
    <n v="102.6375"/>
    <n v="70"/>
    <x v="4"/>
    <s v="pop"/>
    <x v="1668"/>
    <d v="2011-11-28T04:35:39"/>
  </r>
  <r>
    <n v="2795"/>
    <x v="0"/>
    <s v="US"/>
    <s v="USD"/>
    <n v="1464729276"/>
    <n v="1459545276"/>
    <b v="0"/>
    <n v="52"/>
    <b v="1"/>
    <s v="music/pop"/>
    <n v="139.75"/>
    <n v="53"/>
    <x v="4"/>
    <s v="pop"/>
    <x v="1669"/>
    <d v="2016-05-31T21:14:36"/>
  </r>
  <r>
    <n v="1026"/>
    <x v="0"/>
    <s v="US"/>
    <s v="USD"/>
    <n v="1278302400"/>
    <n v="1273961999"/>
    <b v="0"/>
    <n v="23"/>
    <b v="1"/>
    <s v="music/pop"/>
    <n v="102.60000000000001"/>
    <n v="44"/>
    <x v="4"/>
    <s v="pop"/>
    <x v="1670"/>
    <d v="2010-07-05T04:00:00"/>
  </r>
  <r>
    <n v="2013.47"/>
    <x v="0"/>
    <s v="US"/>
    <s v="USD"/>
    <n v="1470056614"/>
    <n v="1467464614"/>
    <b v="0"/>
    <n v="77"/>
    <b v="1"/>
    <s v="music/pop"/>
    <n v="100.67349999999999"/>
    <n v="26"/>
    <x v="4"/>
    <s v="pop"/>
    <x v="1671"/>
    <d v="2016-08-01T13:03:34"/>
  </r>
  <r>
    <n v="1920"/>
    <x v="0"/>
    <s v="US"/>
    <s v="USD"/>
    <n v="1338824730"/>
    <n v="1336232730"/>
    <b v="0"/>
    <n v="49"/>
    <b v="1"/>
    <s v="music/pop"/>
    <n v="112.94117647058823"/>
    <n v="39"/>
    <x v="4"/>
    <s v="pop"/>
    <x v="1672"/>
    <d v="2012-06-04T15:45:30"/>
  </r>
  <r>
    <n v="2690"/>
    <x v="0"/>
    <s v="US"/>
    <s v="USD"/>
    <n v="1425675892"/>
    <n v="1423083892"/>
    <b v="0"/>
    <n v="59"/>
    <b v="1"/>
    <s v="music/pop"/>
    <n v="128.09523809523807"/>
    <n v="45"/>
    <x v="4"/>
    <s v="pop"/>
    <x v="1673"/>
    <d v="2015-03-06T21:04:52"/>
  </r>
  <r>
    <n v="10085"/>
    <x v="0"/>
    <s v="US"/>
    <s v="USD"/>
    <n v="1471503540"/>
    <n v="1468852306"/>
    <b v="0"/>
    <n v="113"/>
    <b v="1"/>
    <s v="music/pop"/>
    <n v="201.7"/>
    <n v="89"/>
    <x v="4"/>
    <s v="pop"/>
    <x v="1674"/>
    <d v="2016-08-18T06:59:00"/>
  </r>
  <r>
    <n v="1374.16"/>
    <x v="0"/>
    <s v="US"/>
    <s v="USD"/>
    <n v="1318802580"/>
    <n v="1316194540"/>
    <b v="0"/>
    <n v="34"/>
    <b v="1"/>
    <s v="music/pop"/>
    <n v="137.416"/>
    <n v="40"/>
    <x v="4"/>
    <s v="pop"/>
    <x v="1675"/>
    <d v="2011-10-16T22:03:00"/>
  </r>
  <r>
    <n v="3460"/>
    <x v="0"/>
    <s v="US"/>
    <s v="USD"/>
    <n v="1334980740"/>
    <n v="1330968347"/>
    <b v="0"/>
    <n v="42"/>
    <b v="1"/>
    <s v="music/pop"/>
    <n v="115.33333333333333"/>
    <n v="82"/>
    <x v="4"/>
    <s v="pop"/>
    <x v="1676"/>
    <d v="2012-04-21T03:59:00"/>
  </r>
  <r>
    <n v="6700"/>
    <x v="0"/>
    <s v="ES"/>
    <s v="EUR"/>
    <n v="1460786340"/>
    <n v="1455615976"/>
    <b v="0"/>
    <n v="42"/>
    <b v="1"/>
    <s v="music/pop"/>
    <n v="111.66666666666667"/>
    <n v="159"/>
    <x v="4"/>
    <s v="pop"/>
    <x v="1677"/>
    <d v="2016-04-16T05:59:00"/>
  </r>
  <r>
    <n v="1776"/>
    <x v="0"/>
    <s v="US"/>
    <s v="USD"/>
    <n v="1391718671"/>
    <n v="1390509071"/>
    <b v="0"/>
    <n v="49"/>
    <b v="1"/>
    <s v="music/pop"/>
    <n v="118.39999999999999"/>
    <n v="36"/>
    <x v="4"/>
    <s v="pop"/>
    <x v="1678"/>
    <d v="2014-02-06T20:31:11"/>
  </r>
  <r>
    <n v="3500"/>
    <x v="0"/>
    <s v="US"/>
    <s v="USD"/>
    <n v="1311298745"/>
    <n v="1309311545"/>
    <b v="0"/>
    <n v="56"/>
    <b v="1"/>
    <s v="music/pop"/>
    <n v="175"/>
    <n v="62"/>
    <x v="4"/>
    <s v="pop"/>
    <x v="1679"/>
    <d v="2011-07-22T01:39:05"/>
  </r>
  <r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924.38"/>
    <x v="3"/>
    <s v="US"/>
    <s v="USD"/>
    <n v="1490752800"/>
    <n v="1486522484"/>
    <b v="0"/>
    <n v="884"/>
    <b v="0"/>
    <s v="music/faith"/>
    <n v="101.42212307692309"/>
    <n v="74"/>
    <x v="4"/>
    <s v="faith"/>
    <x v="1681"/>
    <d v="2017-03-29T02:00:00"/>
  </r>
  <r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730"/>
    <x v="3"/>
    <s v="US"/>
    <s v="USD"/>
    <n v="1489775641"/>
    <n v="1487360041"/>
    <b v="0"/>
    <n v="101"/>
    <b v="0"/>
    <s v="music/faith"/>
    <n v="109.125"/>
    <n v="86"/>
    <x v="4"/>
    <s v="faith"/>
    <x v="1684"/>
    <d v="2017-03-17T18:34:01"/>
  </r>
  <r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3125"/>
    <x v="3"/>
    <s v="US"/>
    <s v="USD"/>
    <n v="1491855300"/>
    <n v="1488935245"/>
    <b v="0"/>
    <n v="39"/>
    <b v="0"/>
    <s v="music/faith"/>
    <n v="31.25"/>
    <n v="80"/>
    <x v="4"/>
    <s v="faith"/>
    <x v="1687"/>
    <d v="2017-04-10T20:15:00"/>
  </r>
  <r>
    <n v="1772"/>
    <x v="3"/>
    <s v="US"/>
    <s v="USD"/>
    <n v="1491738594"/>
    <n v="1489150194"/>
    <b v="0"/>
    <n v="7"/>
    <b v="0"/>
    <s v="music/faith"/>
    <n v="44.3"/>
    <n v="253"/>
    <x v="4"/>
    <s v="faith"/>
    <x v="1688"/>
    <d v="2017-04-09T11:49:54"/>
  </r>
  <r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635"/>
    <x v="3"/>
    <s v="US"/>
    <s v="USD"/>
    <n v="1491470442"/>
    <n v="1488882042"/>
    <b v="0"/>
    <n v="11"/>
    <b v="0"/>
    <s v="music/faith"/>
    <n v="25.4"/>
    <n v="57"/>
    <x v="4"/>
    <s v="faith"/>
    <x v="1690"/>
    <d v="2017-04-06T09:20:42"/>
  </r>
  <r>
    <n v="10042"/>
    <x v="3"/>
    <s v="US"/>
    <s v="USD"/>
    <n v="1491181200"/>
    <n v="1488387008"/>
    <b v="0"/>
    <n v="38"/>
    <b v="0"/>
    <s v="music/faith"/>
    <n v="33.473333333333329"/>
    <n v="264"/>
    <x v="4"/>
    <s v="faith"/>
    <x v="1691"/>
    <d v="2017-04-03T01:00:00"/>
  </r>
  <r>
    <n v="2390"/>
    <x v="3"/>
    <s v="US"/>
    <s v="USD"/>
    <n v="1490572740"/>
    <n v="1487734667"/>
    <b v="0"/>
    <n v="15"/>
    <b v="0"/>
    <s v="music/faith"/>
    <n v="47.8"/>
    <n v="159"/>
    <x v="4"/>
    <s v="faith"/>
    <x v="1692"/>
    <d v="2017-03-26T23:59:00"/>
  </r>
  <r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405"/>
    <x v="3"/>
    <s v="US"/>
    <s v="USD"/>
    <n v="1491786000"/>
    <n v="1488847514"/>
    <b v="0"/>
    <n v="23"/>
    <b v="0"/>
    <s v="music/faith"/>
    <n v="11.708333333333334"/>
    <n v="61"/>
    <x v="4"/>
    <s v="faith"/>
    <x v="1695"/>
    <d v="2017-04-10T01:00:00"/>
  </r>
  <r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2526"/>
    <x v="3"/>
    <s v="US"/>
    <s v="USD"/>
    <n v="1491781648"/>
    <n v="1489193248"/>
    <b v="0"/>
    <n v="22"/>
    <b v="0"/>
    <s v="music/faith"/>
    <n v="20.208000000000002"/>
    <n v="114"/>
    <x v="4"/>
    <s v="faith"/>
    <x v="1697"/>
    <d v="2017-04-09T23:47:28"/>
  </r>
  <r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5212"/>
    <x v="3"/>
    <s v="US"/>
    <s v="USD"/>
    <n v="1491019200"/>
    <n v="1488418990"/>
    <b v="0"/>
    <n v="79"/>
    <b v="0"/>
    <s v="music/faith"/>
    <n v="26.06"/>
    <n v="65"/>
    <x v="4"/>
    <s v="faith"/>
    <x v="1700"/>
    <d v="2017-04-01T04:00:00"/>
  </r>
  <r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1"/>
    <x v="2"/>
    <s v="US"/>
    <s v="USD"/>
    <n v="1441003537"/>
    <n v="1435819537"/>
    <b v="0"/>
    <n v="2"/>
    <b v="0"/>
    <s v="music/faith"/>
    <n v="1.02"/>
    <n v="25"/>
    <x v="4"/>
    <s v="faith"/>
    <x v="1703"/>
    <d v="2015-08-31T06:45:37"/>
  </r>
  <r>
    <n v="1302"/>
    <x v="2"/>
    <s v="US"/>
    <s v="USD"/>
    <n v="1424056873"/>
    <n v="1421464873"/>
    <b v="0"/>
    <n v="11"/>
    <b v="0"/>
    <s v="music/faith"/>
    <n v="65.100000000000009"/>
    <n v="118"/>
    <x v="4"/>
    <s v="faith"/>
    <x v="1704"/>
    <d v="2015-02-16T03:21:13"/>
  </r>
  <r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487"/>
    <x v="2"/>
    <s v="US"/>
    <s v="USD"/>
    <n v="1459181895"/>
    <n v="1456593495"/>
    <b v="0"/>
    <n v="9"/>
    <b v="0"/>
    <s v="music/faith"/>
    <n v="9.74"/>
    <n v="54"/>
    <x v="4"/>
    <s v="faith"/>
    <x v="1707"/>
    <d v="2016-03-28T16:18:15"/>
  </r>
  <r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85"/>
    <x v="2"/>
    <s v="US"/>
    <s v="USD"/>
    <n v="1409513940"/>
    <n v="1405949514"/>
    <b v="0"/>
    <n v="4"/>
    <b v="0"/>
    <s v="music/faith"/>
    <n v="4.8571428571428568"/>
    <n v="21"/>
    <x v="4"/>
    <s v="faith"/>
    <x v="1709"/>
    <d v="2014-08-31T19:39:00"/>
  </r>
  <r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967"/>
    <x v="2"/>
    <s v="US"/>
    <s v="USD"/>
    <n v="1430517761"/>
    <n v="1427925761"/>
    <b v="0"/>
    <n v="17"/>
    <b v="0"/>
    <s v="music/faith"/>
    <n v="7.8680000000000003"/>
    <n v="115"/>
    <x v="4"/>
    <s v="faith"/>
    <x v="1714"/>
    <d v="2015-05-01T22:02:41"/>
  </r>
  <r>
    <n v="11"/>
    <x v="2"/>
    <s v="US"/>
    <s v="USD"/>
    <n v="1427772120"/>
    <n v="1425186785"/>
    <b v="0"/>
    <n v="2"/>
    <b v="0"/>
    <s v="music/faith"/>
    <n v="0.22"/>
    <n v="5"/>
    <x v="4"/>
    <s v="faith"/>
    <x v="1715"/>
    <d v="2015-03-31T03:22:00"/>
  </r>
  <r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395"/>
    <x v="2"/>
    <s v="US"/>
    <s v="USD"/>
    <n v="1461211200"/>
    <n v="1459467238"/>
    <b v="0"/>
    <n v="41"/>
    <b v="0"/>
    <s v="music/faith"/>
    <n v="42.725880551301685"/>
    <n v="34"/>
    <x v="4"/>
    <s v="faith"/>
    <x v="1717"/>
    <d v="2016-04-21T04:00:00"/>
  </r>
  <r>
    <n v="75"/>
    <x v="2"/>
    <s v="US"/>
    <s v="USD"/>
    <n v="1463201940"/>
    <n v="1459435149"/>
    <b v="0"/>
    <n v="2"/>
    <b v="0"/>
    <s v="music/faith"/>
    <n v="0.2142857142857143"/>
    <n v="37"/>
    <x v="4"/>
    <s v="faith"/>
    <x v="1718"/>
    <d v="2016-05-14T04:59:00"/>
  </r>
  <r>
    <n v="35"/>
    <x v="2"/>
    <s v="US"/>
    <s v="USD"/>
    <n v="1410958191"/>
    <n v="1408366191"/>
    <b v="0"/>
    <n v="3"/>
    <b v="0"/>
    <s v="music/faith"/>
    <n v="0.87500000000000011"/>
    <n v="11"/>
    <x v="4"/>
    <s v="faith"/>
    <x v="1719"/>
    <d v="2014-09-17T12:49:51"/>
  </r>
  <r>
    <n v="225"/>
    <x v="2"/>
    <s v="US"/>
    <s v="USD"/>
    <n v="1415562471"/>
    <n v="1412966871"/>
    <b v="0"/>
    <n v="8"/>
    <b v="0"/>
    <s v="music/faith"/>
    <n v="5.625"/>
    <n v="28"/>
    <x v="4"/>
    <s v="faith"/>
    <x v="1720"/>
    <d v="2014-11-09T19:47:51"/>
  </r>
  <r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650"/>
    <x v="2"/>
    <s v="US"/>
    <s v="USD"/>
    <n v="1435730400"/>
    <n v="1430855315"/>
    <b v="0"/>
    <n v="3"/>
    <b v="0"/>
    <s v="music/faith"/>
    <n v="6.5"/>
    <n v="216"/>
    <x v="4"/>
    <s v="faith"/>
    <x v="1723"/>
    <d v="2015-07-01T06:00:00"/>
  </r>
  <r>
    <n v="35"/>
    <x v="2"/>
    <s v="US"/>
    <s v="USD"/>
    <n v="1414707762"/>
    <n v="1412115762"/>
    <b v="0"/>
    <n v="4"/>
    <b v="0"/>
    <s v="music/faith"/>
    <n v="0.58333333333333337"/>
    <n v="8"/>
    <x v="4"/>
    <s v="faith"/>
    <x v="1724"/>
    <d v="2014-10-30T22:22:42"/>
  </r>
  <r>
    <n v="560"/>
    <x v="2"/>
    <s v="US"/>
    <s v="USD"/>
    <n v="1408922049"/>
    <n v="1406330049"/>
    <b v="0"/>
    <n v="9"/>
    <b v="0"/>
    <s v="music/faith"/>
    <n v="10.181818181818182"/>
    <n v="62"/>
    <x v="4"/>
    <s v="faith"/>
    <x v="1725"/>
    <d v="2014-08-24T23:14:09"/>
  </r>
  <r>
    <n v="2196"/>
    <x v="2"/>
    <s v="US"/>
    <s v="USD"/>
    <n v="1403906664"/>
    <n v="1401401064"/>
    <b v="0"/>
    <n v="16"/>
    <b v="0"/>
    <s v="music/faith"/>
    <n v="33.784615384615385"/>
    <n v="137"/>
    <x v="4"/>
    <s v="faith"/>
    <x v="1726"/>
    <d v="2014-06-27T22:04:24"/>
  </r>
  <r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855"/>
    <x v="2"/>
    <s v="US"/>
    <s v="USD"/>
    <n v="1445439674"/>
    <n v="1442847674"/>
    <b v="0"/>
    <n v="7"/>
    <b v="0"/>
    <s v="music/faith"/>
    <n v="68.400000000000006"/>
    <n v="122"/>
    <x v="4"/>
    <s v="faith"/>
    <x v="1728"/>
    <d v="2015-10-21T15:01:14"/>
  </r>
  <r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850"/>
    <x v="2"/>
    <s v="US"/>
    <s v="USD"/>
    <n v="1437432392"/>
    <n v="1434840392"/>
    <b v="0"/>
    <n v="15"/>
    <b v="0"/>
    <s v="music/faith"/>
    <n v="21.25"/>
    <n v="56"/>
    <x v="4"/>
    <s v="faith"/>
    <x v="1737"/>
    <d v="2015-07-20T22:46:32"/>
  </r>
  <r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330"/>
    <x v="0"/>
    <s v="GB"/>
    <s v="GBP"/>
    <n v="1433948671"/>
    <n v="1430060671"/>
    <b v="0"/>
    <n v="52"/>
    <b v="1"/>
    <s v="photography/photobooks"/>
    <n v="110.83333333333334"/>
    <n v="25"/>
    <x v="8"/>
    <s v="photobooks"/>
    <x v="1741"/>
    <d v="2015-06-10T15:04:31"/>
  </r>
  <r>
    <n v="2175"/>
    <x v="0"/>
    <s v="US"/>
    <s v="USD"/>
    <n v="1483822800"/>
    <n v="1481058170"/>
    <b v="0"/>
    <n v="34"/>
    <b v="1"/>
    <s v="photography/photobooks"/>
    <n v="108.74999999999999"/>
    <n v="63"/>
    <x v="8"/>
    <s v="photobooks"/>
    <x v="1742"/>
    <d v="2017-01-07T21:00:00"/>
  </r>
  <r>
    <n v="6025"/>
    <x v="0"/>
    <s v="US"/>
    <s v="USD"/>
    <n v="1472270340"/>
    <n v="1470348775"/>
    <b v="0"/>
    <n v="67"/>
    <b v="1"/>
    <s v="photography/photobooks"/>
    <n v="100.41666666666667"/>
    <n v="89"/>
    <x v="8"/>
    <s v="photobooks"/>
    <x v="1743"/>
    <d v="2016-08-27T03:59:00"/>
  </r>
  <r>
    <n v="6515"/>
    <x v="0"/>
    <s v="GB"/>
    <s v="GBP"/>
    <n v="1425821477"/>
    <n v="1421937077"/>
    <b v="0"/>
    <n v="70"/>
    <b v="1"/>
    <s v="photography/photobooks"/>
    <n v="118.45454545454545"/>
    <n v="93"/>
    <x v="8"/>
    <s v="photobooks"/>
    <x v="1744"/>
    <d v="2015-03-08T13:31:17"/>
  </r>
  <r>
    <n v="7981"/>
    <x v="0"/>
    <s v="US"/>
    <s v="USD"/>
    <n v="1482372000"/>
    <n v="1479276838"/>
    <b v="0"/>
    <n v="89"/>
    <b v="1"/>
    <s v="photography/photobooks"/>
    <n v="114.01428571428571"/>
    <n v="89"/>
    <x v="8"/>
    <s v="photobooks"/>
    <x v="1745"/>
    <d v="2016-12-22T02:00:00"/>
  </r>
  <r>
    <n v="22215"/>
    <x v="0"/>
    <s v="US"/>
    <s v="USD"/>
    <n v="1479952800"/>
    <n v="1477368867"/>
    <b v="0"/>
    <n v="107"/>
    <b v="1"/>
    <s v="photography/photobooks"/>
    <n v="148.10000000000002"/>
    <n v="207"/>
    <x v="8"/>
    <s v="photobooks"/>
    <x v="1746"/>
    <d v="2016-11-24T02:00:00"/>
  </r>
  <r>
    <n v="9446"/>
    <x v="0"/>
    <s v="GB"/>
    <s v="GBP"/>
    <n v="1447426800"/>
    <n v="1444904830"/>
    <b v="0"/>
    <n v="159"/>
    <b v="1"/>
    <s v="photography/photobooks"/>
    <n v="104.95555555555556"/>
    <n v="59"/>
    <x v="8"/>
    <s v="photobooks"/>
    <x v="1747"/>
    <d v="2015-11-13T15:00:00"/>
  </r>
  <r>
    <n v="64974"/>
    <x v="0"/>
    <s v="CA"/>
    <s v="CAD"/>
    <n v="1441234143"/>
    <n v="1438642143"/>
    <b v="0"/>
    <n v="181"/>
    <b v="1"/>
    <s v="photography/photobooks"/>
    <n v="129.94800000000001"/>
    <n v="358"/>
    <x v="8"/>
    <s v="photobooks"/>
    <x v="1748"/>
    <d v="2015-09-02T22:49:03"/>
  </r>
  <r>
    <n v="12410.5"/>
    <x v="0"/>
    <s v="LU"/>
    <s v="EUR"/>
    <n v="1488394800"/>
    <n v="1485213921"/>
    <b v="0"/>
    <n v="131"/>
    <b v="1"/>
    <s v="photography/photobooks"/>
    <n v="123.48756218905473"/>
    <n v="94"/>
    <x v="8"/>
    <s v="photobooks"/>
    <x v="1749"/>
    <d v="2017-03-01T19:00:00"/>
  </r>
  <r>
    <n v="10081"/>
    <x v="0"/>
    <s v="US"/>
    <s v="USD"/>
    <n v="1461096304"/>
    <n v="1458936304"/>
    <b v="0"/>
    <n v="125"/>
    <b v="1"/>
    <s v="photography/photobooks"/>
    <n v="201.62"/>
    <n v="80"/>
    <x v="8"/>
    <s v="photobooks"/>
    <x v="1750"/>
    <d v="2016-04-19T20:05:04"/>
  </r>
  <r>
    <n v="10290"/>
    <x v="0"/>
    <s v="US"/>
    <s v="USD"/>
    <n v="1426787123"/>
    <n v="1424198723"/>
    <b v="0"/>
    <n v="61"/>
    <b v="1"/>
    <s v="photography/photobooks"/>
    <n v="102.89999999999999"/>
    <n v="168"/>
    <x v="8"/>
    <s v="photobooks"/>
    <x v="1751"/>
    <d v="2015-03-19T17:45:23"/>
  </r>
  <r>
    <n v="3122"/>
    <x v="0"/>
    <s v="GB"/>
    <s v="GBP"/>
    <n v="1476425082"/>
    <n v="1473833082"/>
    <b v="0"/>
    <n v="90"/>
    <b v="1"/>
    <s v="photography/photobooks"/>
    <n v="260.16666666666663"/>
    <n v="34"/>
    <x v="8"/>
    <s v="photobooks"/>
    <x v="1752"/>
    <d v="2016-10-14T06:04:42"/>
  </r>
  <r>
    <n v="16200"/>
    <x v="0"/>
    <s v="DK"/>
    <s v="DKK"/>
    <n v="1458579568"/>
    <n v="1455991168"/>
    <b v="0"/>
    <n v="35"/>
    <b v="1"/>
    <s v="photography/photobooks"/>
    <n v="108"/>
    <n v="462"/>
    <x v="8"/>
    <s v="photobooks"/>
    <x v="1753"/>
    <d v="2016-03-21T16:59:28"/>
  </r>
  <r>
    <n v="9395"/>
    <x v="0"/>
    <s v="CA"/>
    <s v="CAD"/>
    <n v="1428091353"/>
    <n v="1425502953"/>
    <b v="0"/>
    <n v="90"/>
    <b v="1"/>
    <s v="photography/photobooks"/>
    <n v="110.52941176470587"/>
    <n v="104"/>
    <x v="8"/>
    <s v="photobooks"/>
    <x v="1754"/>
    <d v="2015-04-03T20:02:33"/>
  </r>
  <r>
    <n v="30"/>
    <x v="0"/>
    <s v="US"/>
    <s v="USD"/>
    <n v="1444071361"/>
    <n v="1441479361"/>
    <b v="0"/>
    <n v="4"/>
    <b v="1"/>
    <s v="photography/photobooks"/>
    <n v="120"/>
    <n v="7"/>
    <x v="8"/>
    <s v="photobooks"/>
    <x v="1755"/>
    <d v="2015-10-05T18:56:01"/>
  </r>
  <r>
    <n v="5655.6"/>
    <x v="0"/>
    <s v="US"/>
    <s v="USD"/>
    <n v="1472443269"/>
    <n v="1468987269"/>
    <b v="0"/>
    <n v="120"/>
    <b v="1"/>
    <s v="photography/photobooks"/>
    <n v="102.82909090909091"/>
    <n v="47"/>
    <x v="8"/>
    <s v="photobooks"/>
    <x v="1756"/>
    <d v="2016-08-29T04:01:09"/>
  </r>
  <r>
    <n v="5800"/>
    <x v="0"/>
    <s v="US"/>
    <s v="USD"/>
    <n v="1485631740"/>
    <n v="1483041083"/>
    <b v="0"/>
    <n v="14"/>
    <b v="1"/>
    <s v="photography/photobooks"/>
    <n v="115.99999999999999"/>
    <n v="414"/>
    <x v="8"/>
    <s v="photobooks"/>
    <x v="1757"/>
    <d v="2017-01-28T19:29:00"/>
  </r>
  <r>
    <n v="1147"/>
    <x v="0"/>
    <s v="US"/>
    <s v="USD"/>
    <n v="1468536992"/>
    <n v="1463352992"/>
    <b v="0"/>
    <n v="27"/>
    <b v="1"/>
    <s v="photography/photobooks"/>
    <n v="114.7"/>
    <n v="42"/>
    <x v="8"/>
    <s v="photobooks"/>
    <x v="1758"/>
    <d v="2016-07-14T22:56:32"/>
  </r>
  <r>
    <n v="5330"/>
    <x v="0"/>
    <s v="US"/>
    <s v="USD"/>
    <n v="1427309629"/>
    <n v="1425585229"/>
    <b v="0"/>
    <n v="49"/>
    <b v="1"/>
    <s v="photography/photobooks"/>
    <n v="106.60000000000001"/>
    <n v="108"/>
    <x v="8"/>
    <s v="photobooks"/>
    <x v="1759"/>
    <d v="2015-03-25T18:53:49"/>
  </r>
  <r>
    <n v="8272"/>
    <x v="0"/>
    <s v="US"/>
    <s v="USD"/>
    <n v="1456416513"/>
    <n v="1454688513"/>
    <b v="0"/>
    <n v="102"/>
    <b v="1"/>
    <s v="photography/photobooks"/>
    <n v="165.44"/>
    <n v="81"/>
    <x v="8"/>
    <s v="photobooks"/>
    <x v="1760"/>
    <d v="2016-02-25T16:08:33"/>
  </r>
  <r>
    <n v="155"/>
    <x v="0"/>
    <s v="GB"/>
    <s v="GBP"/>
    <n v="1442065060"/>
    <n v="1437745060"/>
    <b v="0"/>
    <n v="3"/>
    <b v="1"/>
    <s v="photography/photobooks"/>
    <n v="155"/>
    <n v="51"/>
    <x v="8"/>
    <s v="photobooks"/>
    <x v="1761"/>
    <d v="2015-09-12T13:37:40"/>
  </r>
  <r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2229"/>
    <x v="0"/>
    <s v="US"/>
    <s v="USD"/>
    <n v="1477255840"/>
    <n v="1474663840"/>
    <b v="0"/>
    <n v="118"/>
    <b v="1"/>
    <s v="photography/photobooks"/>
    <n v="101.90833333333333"/>
    <n v="103"/>
    <x v="8"/>
    <s v="photobooks"/>
    <x v="1763"/>
    <d v="2016-10-23T20:50:40"/>
  </r>
  <r>
    <n v="2156"/>
    <x v="2"/>
    <s v="GB"/>
    <s v="GBP"/>
    <n v="1407065979"/>
    <n v="1404560379"/>
    <b v="1"/>
    <n v="39"/>
    <b v="0"/>
    <s v="photography/photobooks"/>
    <n v="19.600000000000001"/>
    <n v="55"/>
    <x v="8"/>
    <s v="photobooks"/>
    <x v="1764"/>
    <d v="2014-08-03T11:39:39"/>
  </r>
  <r>
    <n v="7433.48"/>
    <x v="2"/>
    <s v="US"/>
    <s v="USD"/>
    <n v="1407972712"/>
    <n v="1405380712"/>
    <b v="1"/>
    <n v="103"/>
    <b v="0"/>
    <s v="photography/photobooks"/>
    <n v="59.467839999999995"/>
    <n v="72"/>
    <x v="8"/>
    <s v="photobooks"/>
    <x v="1765"/>
    <d v="2014-08-13T23:31:52"/>
  </r>
  <r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2286"/>
    <x v="2"/>
    <s v="US"/>
    <s v="USD"/>
    <n v="1407080884"/>
    <n v="1404488884"/>
    <b v="1"/>
    <n v="39"/>
    <b v="0"/>
    <s v="photography/photobooks"/>
    <n v="45.72"/>
    <n v="58"/>
    <x v="8"/>
    <s v="photobooks"/>
    <x v="1767"/>
    <d v="2014-08-03T15:48:04"/>
  </r>
  <r>
    <n v="187"/>
    <x v="2"/>
    <s v="US"/>
    <s v="USD"/>
    <n v="1411824444"/>
    <n v="1406640444"/>
    <b v="1"/>
    <n v="15"/>
    <b v="0"/>
    <s v="photography/photobooks"/>
    <n v="3.74"/>
    <n v="12"/>
    <x v="8"/>
    <s v="photobooks"/>
    <x v="1768"/>
    <d v="2014-09-27T13:27:24"/>
  </r>
  <r>
    <n v="1081"/>
    <x v="2"/>
    <s v="US"/>
    <s v="USD"/>
    <n v="1421177959"/>
    <n v="1418585959"/>
    <b v="1"/>
    <n v="22"/>
    <b v="0"/>
    <s v="photography/photobooks"/>
    <n v="2.7025000000000001"/>
    <n v="49"/>
    <x v="8"/>
    <s v="photobooks"/>
    <x v="1769"/>
    <d v="2015-01-13T19:39:19"/>
  </r>
  <r>
    <n v="13846"/>
    <x v="2"/>
    <s v="US"/>
    <s v="USD"/>
    <n v="1413312194"/>
    <n v="1410288194"/>
    <b v="1"/>
    <n v="92"/>
    <b v="0"/>
    <s v="photography/photobooks"/>
    <n v="56.51428571428572"/>
    <n v="150"/>
    <x v="8"/>
    <s v="photobooks"/>
    <x v="1770"/>
    <d v="2014-10-14T18:43:14"/>
  </r>
  <r>
    <n v="895"/>
    <x v="2"/>
    <s v="GB"/>
    <s v="GBP"/>
    <n v="1414107040"/>
    <n v="1411515040"/>
    <b v="1"/>
    <n v="25"/>
    <b v="0"/>
    <s v="photography/photobooks"/>
    <n v="21.30952380952381"/>
    <n v="35"/>
    <x v="8"/>
    <s v="photobooks"/>
    <x v="1771"/>
    <d v="2014-10-23T23:30:40"/>
  </r>
  <r>
    <n v="858"/>
    <x v="2"/>
    <s v="GB"/>
    <s v="GBP"/>
    <n v="1404666836"/>
    <n v="1399482836"/>
    <b v="1"/>
    <n v="19"/>
    <b v="0"/>
    <s v="photography/photobooks"/>
    <n v="15.6"/>
    <n v="45"/>
    <x v="8"/>
    <s v="photobooks"/>
    <x v="1772"/>
    <d v="2014-07-06T17:13:56"/>
  </r>
  <r>
    <n v="1877"/>
    <x v="2"/>
    <s v="US"/>
    <s v="USD"/>
    <n v="1421691298"/>
    <n v="1417803298"/>
    <b v="1"/>
    <n v="19"/>
    <b v="0"/>
    <s v="photography/photobooks"/>
    <n v="6.2566666666666677"/>
    <n v="98"/>
    <x v="8"/>
    <s v="photobooks"/>
    <x v="1773"/>
    <d v="2015-01-19T18:14:58"/>
  </r>
  <r>
    <n v="1148"/>
    <x v="2"/>
    <s v="US"/>
    <s v="USD"/>
    <n v="1417273140"/>
    <n v="1413609292"/>
    <b v="1"/>
    <n v="13"/>
    <b v="0"/>
    <s v="photography/photobooks"/>
    <n v="45.92"/>
    <n v="88"/>
    <x v="8"/>
    <s v="photobooks"/>
    <x v="1774"/>
    <d v="2014-11-29T14:59:00"/>
  </r>
  <r>
    <n v="21158"/>
    <x v="2"/>
    <s v="US"/>
    <s v="USD"/>
    <n v="1414193160"/>
    <n v="1410305160"/>
    <b v="1"/>
    <n v="124"/>
    <b v="0"/>
    <s v="photography/photobooks"/>
    <n v="65.101538461538468"/>
    <n v="170"/>
    <x v="8"/>
    <s v="photobooks"/>
    <x v="1775"/>
    <d v="2014-10-24T23:26:00"/>
  </r>
  <r>
    <n v="335"/>
    <x v="2"/>
    <s v="GB"/>
    <s v="GBP"/>
    <n v="1414623471"/>
    <n v="1411513071"/>
    <b v="1"/>
    <n v="4"/>
    <b v="0"/>
    <s v="photography/photobooks"/>
    <n v="6.7"/>
    <n v="83"/>
    <x v="8"/>
    <s v="photobooks"/>
    <x v="1776"/>
    <d v="2014-10-29T22:57:51"/>
  </r>
  <r>
    <n v="651"/>
    <x v="2"/>
    <s v="NL"/>
    <s v="EUR"/>
    <n v="1424421253"/>
    <n v="1421829253"/>
    <b v="1"/>
    <n v="10"/>
    <b v="0"/>
    <s v="photography/photobooks"/>
    <n v="13.5625"/>
    <n v="65"/>
    <x v="8"/>
    <s v="photobooks"/>
    <x v="1777"/>
    <d v="2015-02-20T08:34:13"/>
  </r>
  <r>
    <n v="995"/>
    <x v="2"/>
    <s v="US"/>
    <s v="USD"/>
    <n v="1427485395"/>
    <n v="1423600995"/>
    <b v="1"/>
    <n v="15"/>
    <b v="0"/>
    <s v="photography/photobooks"/>
    <n v="1.9900000000000002"/>
    <n v="66"/>
    <x v="8"/>
    <s v="photobooks"/>
    <x v="1778"/>
    <d v="2015-03-27T19:43:15"/>
  </r>
  <r>
    <n v="3986"/>
    <x v="2"/>
    <s v="US"/>
    <s v="USD"/>
    <n v="1472834180"/>
    <n v="1470242180"/>
    <b v="1"/>
    <n v="38"/>
    <b v="0"/>
    <s v="photography/photobooks"/>
    <n v="36.236363636363642"/>
    <n v="104"/>
    <x v="8"/>
    <s v="photobooks"/>
    <x v="1779"/>
    <d v="2016-09-02T16:36:20"/>
  </r>
  <r>
    <n v="11923"/>
    <x v="2"/>
    <s v="US"/>
    <s v="USD"/>
    <n v="1467469510"/>
    <n v="1462285510"/>
    <b v="1"/>
    <n v="152"/>
    <b v="0"/>
    <s v="photography/photobooks"/>
    <n v="39.743333333333339"/>
    <n v="78"/>
    <x v="8"/>
    <s v="photobooks"/>
    <x v="1780"/>
    <d v="2016-07-02T14:25:10"/>
  </r>
  <r>
    <n v="1417"/>
    <x v="2"/>
    <s v="US"/>
    <s v="USD"/>
    <n v="1473950945"/>
    <n v="1471272545"/>
    <b v="1"/>
    <n v="24"/>
    <b v="0"/>
    <s v="photography/photobooks"/>
    <n v="25.763636363636365"/>
    <n v="59"/>
    <x v="8"/>
    <s v="photobooks"/>
    <x v="1781"/>
    <d v="2016-09-15T14:49:05"/>
  </r>
  <r>
    <n v="5422"/>
    <x v="2"/>
    <s v="US"/>
    <s v="USD"/>
    <n v="1456062489"/>
    <n v="1453211289"/>
    <b v="1"/>
    <n v="76"/>
    <b v="0"/>
    <s v="photography/photobooks"/>
    <n v="15.491428571428573"/>
    <n v="71"/>
    <x v="8"/>
    <s v="photobooks"/>
    <x v="1782"/>
    <d v="2016-02-21T13:48:09"/>
  </r>
  <r>
    <n v="9477"/>
    <x v="2"/>
    <s v="US"/>
    <s v="USD"/>
    <n v="1432248478"/>
    <n v="1429656478"/>
    <b v="1"/>
    <n v="185"/>
    <b v="0"/>
    <s v="photography/photobooks"/>
    <n v="23.692499999999999"/>
    <n v="51"/>
    <x v="8"/>
    <s v="photobooks"/>
    <x v="1783"/>
    <d v="2015-05-21T22:47:58"/>
  </r>
  <r>
    <n v="1988"/>
    <x v="2"/>
    <s v="US"/>
    <s v="USD"/>
    <n v="1422674700"/>
    <n v="1419954240"/>
    <b v="1"/>
    <n v="33"/>
    <b v="0"/>
    <s v="photography/photobooks"/>
    <n v="39.76"/>
    <n v="60"/>
    <x v="8"/>
    <s v="photobooks"/>
    <x v="1784"/>
    <d v="2015-01-31T03:25:00"/>
  </r>
  <r>
    <n v="4853"/>
    <x v="2"/>
    <s v="US"/>
    <s v="USD"/>
    <n v="1413417600"/>
    <n v="1410750855"/>
    <b v="1"/>
    <n v="108"/>
    <b v="0"/>
    <s v="photography/photobooks"/>
    <n v="20.220833333333331"/>
    <n v="44"/>
    <x v="8"/>
    <s v="photobooks"/>
    <x v="1785"/>
    <d v="2014-10-16T00:00:00"/>
  </r>
  <r>
    <n v="905"/>
    <x v="2"/>
    <s v="NL"/>
    <s v="EUR"/>
    <n v="1418649177"/>
    <n v="1416057177"/>
    <b v="1"/>
    <n v="29"/>
    <b v="0"/>
    <s v="photography/photobooks"/>
    <n v="47.631578947368418"/>
    <n v="31"/>
    <x v="8"/>
    <s v="photobooks"/>
    <x v="1786"/>
    <d v="2014-12-15T13:12:57"/>
  </r>
  <r>
    <n v="1533"/>
    <x v="2"/>
    <s v="US"/>
    <s v="USD"/>
    <n v="1428158637"/>
    <n v="1425570237"/>
    <b v="1"/>
    <n v="24"/>
    <b v="0"/>
    <s v="photography/photobooks"/>
    <n v="15.329999999999998"/>
    <n v="63"/>
    <x v="8"/>
    <s v="photobooks"/>
    <x v="1787"/>
    <d v="2015-04-04T14:43:57"/>
  </r>
  <r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636"/>
    <x v="2"/>
    <s v="US"/>
    <s v="USD"/>
    <n v="1423152678"/>
    <n v="1420560678"/>
    <b v="1"/>
    <n v="15"/>
    <b v="0"/>
    <s v="photography/photobooks"/>
    <n v="4.957575757575758"/>
    <n v="109"/>
    <x v="8"/>
    <s v="photobooks"/>
    <x v="1790"/>
    <d v="2015-02-05T16:11:18"/>
  </r>
  <r>
    <n v="107"/>
    <x v="2"/>
    <s v="GB"/>
    <s v="GBP"/>
    <n v="1422553565"/>
    <n v="1417369565"/>
    <b v="1"/>
    <n v="4"/>
    <b v="0"/>
    <s v="photography/photobooks"/>
    <n v="3.5666666666666664"/>
    <n v="26"/>
    <x v="8"/>
    <s v="photobooks"/>
    <x v="1791"/>
    <d v="2015-01-29T17:46:05"/>
  </r>
  <r>
    <n v="15281"/>
    <x v="2"/>
    <s v="US"/>
    <s v="USD"/>
    <n v="1439189940"/>
    <n v="1435970682"/>
    <b v="1"/>
    <n v="139"/>
    <b v="0"/>
    <s v="photography/photobooks"/>
    <n v="61.124000000000002"/>
    <n v="109"/>
    <x v="8"/>
    <s v="photobooks"/>
    <x v="1792"/>
    <d v="2015-08-10T06:59:00"/>
  </r>
  <r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97"/>
    <x v="2"/>
    <s v="US"/>
    <s v="USD"/>
    <n v="1423660422"/>
    <n v="1420636422"/>
    <b v="1"/>
    <n v="18"/>
    <b v="0"/>
    <s v="photography/photobooks"/>
    <n v="11.077777777777778"/>
    <n v="55"/>
    <x v="8"/>
    <s v="photobooks"/>
    <x v="1794"/>
    <d v="2015-02-11T13:13:42"/>
  </r>
  <r>
    <n v="10846"/>
    <x v="2"/>
    <s v="DE"/>
    <s v="EUR"/>
    <n v="1476460800"/>
    <n v="1473922541"/>
    <b v="1"/>
    <n v="81"/>
    <b v="0"/>
    <s v="photography/photobooks"/>
    <n v="38.735714285714288"/>
    <n v="133"/>
    <x v="8"/>
    <s v="photobooks"/>
    <x v="1795"/>
    <d v="2016-10-14T16:00:00"/>
  </r>
  <r>
    <n v="4190"/>
    <x v="2"/>
    <s v="GB"/>
    <s v="GBP"/>
    <n v="1469356366"/>
    <n v="1464172366"/>
    <b v="1"/>
    <n v="86"/>
    <b v="0"/>
    <s v="photography/photobooks"/>
    <n v="22.05263157894737"/>
    <n v="48"/>
    <x v="8"/>
    <s v="photobooks"/>
    <x v="1796"/>
    <d v="2016-07-24T10:32:46"/>
  </r>
  <r>
    <n v="6755"/>
    <x v="2"/>
    <s v="US"/>
    <s v="USD"/>
    <n v="1481809189"/>
    <n v="1479217189"/>
    <b v="1"/>
    <n v="140"/>
    <b v="0"/>
    <s v="photography/photobooks"/>
    <n v="67.55"/>
    <n v="48"/>
    <x v="8"/>
    <s v="photobooks"/>
    <x v="1797"/>
    <d v="2016-12-15T13:39:49"/>
  </r>
  <r>
    <n v="2182"/>
    <x v="2"/>
    <s v="US"/>
    <s v="USD"/>
    <n v="1454572233"/>
    <n v="1449388233"/>
    <b v="1"/>
    <n v="37"/>
    <b v="0"/>
    <s v="photography/photobooks"/>
    <n v="13.637499999999999"/>
    <n v="58"/>
    <x v="8"/>
    <s v="photobooks"/>
    <x v="1798"/>
    <d v="2016-02-04T07:50:33"/>
  </r>
  <r>
    <n v="69.83"/>
    <x v="2"/>
    <s v="GB"/>
    <s v="GBP"/>
    <n v="1415740408"/>
    <n v="1414008808"/>
    <b v="1"/>
    <n v="6"/>
    <b v="0"/>
    <s v="photography/photobooks"/>
    <n v="1.7457500000000001"/>
    <n v="11"/>
    <x v="8"/>
    <s v="photobooks"/>
    <x v="1799"/>
    <d v="2014-11-11T21:13:28"/>
  </r>
  <r>
    <n v="9460"/>
    <x v="2"/>
    <s v="GB"/>
    <s v="GBP"/>
    <n v="1476109970"/>
    <n v="1473517970"/>
    <b v="1"/>
    <n v="113"/>
    <b v="0"/>
    <s v="photography/photobooks"/>
    <n v="20.44963251188932"/>
    <n v="83"/>
    <x v="8"/>
    <s v="photobooks"/>
    <x v="1800"/>
    <d v="2016-10-10T14:32:50"/>
  </r>
  <r>
    <n v="2355"/>
    <x v="2"/>
    <s v="GB"/>
    <s v="GBP"/>
    <n v="1450181400"/>
    <n v="1447429868"/>
    <b v="1"/>
    <n v="37"/>
    <b v="0"/>
    <s v="photography/photobooks"/>
    <n v="13.852941176470587"/>
    <n v="63"/>
    <x v="8"/>
    <s v="photobooks"/>
    <x v="1801"/>
    <d v="2015-12-15T12:10:00"/>
  </r>
  <r>
    <n v="1697"/>
    <x v="2"/>
    <s v="DE"/>
    <s v="EUR"/>
    <n v="1435442340"/>
    <n v="1433416830"/>
    <b v="1"/>
    <n v="18"/>
    <b v="0"/>
    <s v="photography/photobooks"/>
    <n v="48.485714285714288"/>
    <n v="94"/>
    <x v="8"/>
    <s v="photobooks"/>
    <x v="1802"/>
    <d v="2015-06-27T21:59:00"/>
  </r>
  <r>
    <n v="5390"/>
    <x v="2"/>
    <s v="US"/>
    <s v="USD"/>
    <n v="1423878182"/>
    <n v="1421199782"/>
    <b v="1"/>
    <n v="75"/>
    <b v="0"/>
    <s v="photography/photobooks"/>
    <n v="30.8"/>
    <n v="71"/>
    <x v="8"/>
    <s v="photobooks"/>
    <x v="1803"/>
    <d v="2015-02-14T01:43:02"/>
  </r>
  <r>
    <n v="5452"/>
    <x v="2"/>
    <s v="US"/>
    <s v="USD"/>
    <n v="1447521404"/>
    <n v="1444061804"/>
    <b v="1"/>
    <n v="52"/>
    <b v="0"/>
    <s v="photography/photobooks"/>
    <n v="35.174193548387095"/>
    <n v="104"/>
    <x v="8"/>
    <s v="photobooks"/>
    <x v="1804"/>
    <d v="2015-11-14T17:16:44"/>
  </r>
  <r>
    <n v="8191"/>
    <x v="2"/>
    <s v="DE"/>
    <s v="EUR"/>
    <n v="1443808800"/>
    <n v="1441048658"/>
    <b v="1"/>
    <n v="122"/>
    <b v="0"/>
    <s v="photography/photobooks"/>
    <n v="36.404444444444444"/>
    <n v="67"/>
    <x v="8"/>
    <s v="photobooks"/>
    <x v="1805"/>
    <d v="2015-10-02T18:00:00"/>
  </r>
  <r>
    <n v="591"/>
    <x v="2"/>
    <s v="GB"/>
    <s v="GBP"/>
    <n v="1412090349"/>
    <n v="1409066349"/>
    <b v="1"/>
    <n v="8"/>
    <b v="0"/>
    <s v="photography/photobooks"/>
    <n v="2.9550000000000001"/>
    <n v="73"/>
    <x v="8"/>
    <s v="photobooks"/>
    <x v="1806"/>
    <d v="2014-09-30T15:19:09"/>
  </r>
  <r>
    <n v="553"/>
    <x v="2"/>
    <s v="US"/>
    <s v="USD"/>
    <n v="1411868313"/>
    <n v="1409276313"/>
    <b v="1"/>
    <n v="8"/>
    <b v="0"/>
    <s v="photography/photobooks"/>
    <n v="11.06"/>
    <n v="69"/>
    <x v="8"/>
    <s v="photobooks"/>
    <x v="1807"/>
    <d v="2014-09-28T01:38:33"/>
  </r>
  <r>
    <n v="11594"/>
    <x v="2"/>
    <s v="US"/>
    <s v="USD"/>
    <n v="1486830030"/>
    <n v="1483806030"/>
    <b v="1"/>
    <n v="96"/>
    <b v="0"/>
    <s v="photography/photobooks"/>
    <n v="41.407142857142858"/>
    <n v="120"/>
    <x v="8"/>
    <s v="photobooks"/>
    <x v="1808"/>
    <d v="2017-02-11T16:20:30"/>
  </r>
  <r>
    <n v="380"/>
    <x v="2"/>
    <s v="CA"/>
    <s v="CAD"/>
    <n v="1425246439"/>
    <n v="1422222439"/>
    <b v="1"/>
    <n v="9"/>
    <b v="0"/>
    <s v="photography/photobooks"/>
    <n v="10.857142857142858"/>
    <n v="42"/>
    <x v="8"/>
    <s v="photobooks"/>
    <x v="1809"/>
    <d v="2015-03-01T21:47:19"/>
  </r>
  <r>
    <n v="15"/>
    <x v="2"/>
    <s v="US"/>
    <s v="USD"/>
    <n v="1408657826"/>
    <n v="1407621026"/>
    <b v="0"/>
    <n v="2"/>
    <b v="0"/>
    <s v="photography/photobooks"/>
    <n v="3.3333333333333335"/>
    <n v="7"/>
    <x v="8"/>
    <s v="photobooks"/>
    <x v="1810"/>
    <d v="2014-08-21T21:50:26"/>
  </r>
  <r>
    <n v="40"/>
    <x v="2"/>
    <s v="US"/>
    <s v="USD"/>
    <n v="1414123200"/>
    <n v="1408962270"/>
    <b v="0"/>
    <n v="26"/>
    <b v="0"/>
    <s v="photography/photobooks"/>
    <n v="7.407407407407407E-2"/>
    <n v="1"/>
    <x v="8"/>
    <s v="photobooks"/>
    <x v="1811"/>
    <d v="2014-10-24T04:00:00"/>
  </r>
  <r>
    <n v="865"/>
    <x v="2"/>
    <s v="GB"/>
    <s v="GBP"/>
    <n v="1467531536"/>
    <n v="1464939536"/>
    <b v="0"/>
    <n v="23"/>
    <b v="0"/>
    <s v="photography/photobooks"/>
    <n v="13.307692307692307"/>
    <n v="37"/>
    <x v="8"/>
    <s v="photobooks"/>
    <x v="1812"/>
    <d v="2016-07-03T07:38:56"/>
  </r>
  <r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5902"/>
    <x v="2"/>
    <s v="GB"/>
    <s v="GBP"/>
    <n v="1425108736"/>
    <n v="1422516736"/>
    <b v="0"/>
    <n v="140"/>
    <b v="0"/>
    <s v="photography/photobooks"/>
    <n v="49.183333333333337"/>
    <n v="42"/>
    <x v="8"/>
    <s v="photobooks"/>
    <x v="1814"/>
    <d v="2015-02-28T07:32:16"/>
  </r>
  <r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509"/>
    <x v="2"/>
    <s v="CH"/>
    <s v="CHF"/>
    <n v="1469473200"/>
    <n v="1467061303"/>
    <b v="0"/>
    <n v="6"/>
    <b v="0"/>
    <s v="photography/photobooks"/>
    <n v="2.036"/>
    <n v="84"/>
    <x v="8"/>
    <s v="photobooks"/>
    <x v="1816"/>
    <d v="2016-07-25T19:00:00"/>
  </r>
  <r>
    <n v="9419"/>
    <x v="2"/>
    <s v="US"/>
    <s v="USD"/>
    <n v="1485759540"/>
    <n v="1480607607"/>
    <b v="0"/>
    <n v="100"/>
    <b v="0"/>
    <s v="photography/photobooks"/>
    <n v="52.327777777777776"/>
    <n v="94"/>
    <x v="8"/>
    <s v="photobooks"/>
    <x v="1817"/>
    <d v="2017-01-30T06:59:00"/>
  </r>
  <r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25"/>
    <x v="2"/>
    <s v="US"/>
    <s v="USD"/>
    <n v="1406743396"/>
    <n v="1404151396"/>
    <b v="0"/>
    <n v="4"/>
    <b v="0"/>
    <s v="photography/photobooks"/>
    <n v="2.083333333333333"/>
    <n v="6"/>
    <x v="8"/>
    <s v="photobooks"/>
    <x v="1819"/>
    <d v="2014-07-30T18:03:16"/>
  </r>
  <r>
    <n v="1707"/>
    <x v="2"/>
    <s v="US"/>
    <s v="USD"/>
    <n v="1427850090"/>
    <n v="1425261690"/>
    <b v="0"/>
    <n v="8"/>
    <b v="0"/>
    <s v="photography/photobooks"/>
    <n v="6.565384615384616"/>
    <n v="213"/>
    <x v="8"/>
    <s v="photobooks"/>
    <x v="1820"/>
    <d v="2015-04-01T01:01:30"/>
  </r>
  <r>
    <n v="3372.25"/>
    <x v="0"/>
    <s v="US"/>
    <s v="USD"/>
    <n v="1330760367"/>
    <n v="1326872367"/>
    <b v="0"/>
    <n v="57"/>
    <b v="1"/>
    <s v="music/rock"/>
    <n v="134.88999999999999"/>
    <n v="59"/>
    <x v="4"/>
    <s v="rock"/>
    <x v="1821"/>
    <d v="2012-03-03T07:39:27"/>
  </r>
  <r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811"/>
    <x v="0"/>
    <s v="US"/>
    <s v="USD"/>
    <n v="1351095976"/>
    <n v="1348503976"/>
    <b v="0"/>
    <n v="33"/>
    <b v="1"/>
    <s v="music/rock"/>
    <n v="115.85714285714286"/>
    <n v="24"/>
    <x v="4"/>
    <s v="rock"/>
    <x v="1823"/>
    <d v="2012-10-24T16:26:16"/>
  </r>
  <r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8T02:08:00"/>
  </r>
  <r>
    <n v="2101"/>
    <x v="0"/>
    <s v="US"/>
    <s v="USD"/>
    <n v="1373572903"/>
    <n v="1371585703"/>
    <b v="0"/>
    <n v="50"/>
    <b v="1"/>
    <s v="music/rock"/>
    <n v="105.05"/>
    <n v="42"/>
    <x v="4"/>
    <s v="rock"/>
    <x v="1825"/>
    <d v="2013-07-11T20:01:43"/>
  </r>
  <r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8053"/>
    <x v="0"/>
    <s v="US"/>
    <s v="USD"/>
    <n v="1299138561"/>
    <n v="1294818561"/>
    <b v="0"/>
    <n v="96"/>
    <b v="1"/>
    <s v="music/rock"/>
    <n v="100.66250000000001"/>
    <n v="83"/>
    <x v="4"/>
    <s v="rock"/>
    <x v="1827"/>
    <d v="2011-03-03T07:49:21"/>
  </r>
  <r>
    <n v="20032"/>
    <x v="0"/>
    <s v="US"/>
    <s v="USD"/>
    <n v="1399672800"/>
    <n v="1396906530"/>
    <b v="0"/>
    <n v="48"/>
    <b v="1"/>
    <s v="music/rock"/>
    <n v="100.16000000000001"/>
    <n v="417"/>
    <x v="4"/>
    <s v="rock"/>
    <x v="1828"/>
    <d v="2014-05-09T22:00:00"/>
  </r>
  <r>
    <n v="2500.25"/>
    <x v="0"/>
    <s v="US"/>
    <s v="USD"/>
    <n v="1295647200"/>
    <n v="1291428371"/>
    <b v="0"/>
    <n v="33"/>
    <b v="1"/>
    <s v="music/rock"/>
    <n v="166.68333333333334"/>
    <n v="75"/>
    <x v="4"/>
    <s v="rock"/>
    <x v="1829"/>
    <d v="2011-01-21T22:00:00"/>
  </r>
  <r>
    <n v="15230"/>
    <x v="0"/>
    <s v="US"/>
    <s v="USD"/>
    <n v="1393259107"/>
    <n v="1390667107"/>
    <b v="0"/>
    <n v="226"/>
    <b v="1"/>
    <s v="music/rock"/>
    <n v="101.53333333333335"/>
    <n v="67"/>
    <x v="4"/>
    <s v="rock"/>
    <x v="1830"/>
    <d v="2014-02-24T16:25:07"/>
  </r>
  <r>
    <n v="1030"/>
    <x v="0"/>
    <s v="US"/>
    <s v="USD"/>
    <n v="1336866863"/>
    <n v="1335570863"/>
    <b v="0"/>
    <n v="14"/>
    <b v="1"/>
    <s v="music/rock"/>
    <n v="103"/>
    <n v="73"/>
    <x v="4"/>
    <s v="rock"/>
    <x v="1831"/>
    <d v="2012-05-12T23:54:23"/>
  </r>
  <r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1805"/>
    <x v="0"/>
    <s v="US"/>
    <s v="USD"/>
    <n v="1422140895"/>
    <n v="1418684895"/>
    <b v="0"/>
    <n v="90"/>
    <b v="1"/>
    <s v="music/rock"/>
    <n v="118.05000000000001"/>
    <n v="131"/>
    <x v="4"/>
    <s v="rock"/>
    <x v="1834"/>
    <d v="2015-01-24T23:08:15"/>
  </r>
  <r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0017"/>
    <x v="0"/>
    <s v="US"/>
    <s v="USD"/>
    <n v="1361129129"/>
    <n v="1359660329"/>
    <b v="0"/>
    <n v="55"/>
    <b v="1"/>
    <s v="music/rock"/>
    <n v="200.34"/>
    <n v="182"/>
    <x v="4"/>
    <s v="rock"/>
    <x v="1836"/>
    <d v="2013-02-17T19:25:29"/>
  </r>
  <r>
    <n v="1841"/>
    <x v="0"/>
    <s v="US"/>
    <s v="USD"/>
    <n v="1332029335"/>
    <n v="1326848935"/>
    <b v="0"/>
    <n v="30"/>
    <b v="1"/>
    <s v="music/rock"/>
    <n v="306.83333333333331"/>
    <n v="61"/>
    <x v="4"/>
    <s v="rock"/>
    <x v="1837"/>
    <d v="2012-03-18T00:08:55"/>
  </r>
  <r>
    <n v="1001.49"/>
    <x v="0"/>
    <s v="US"/>
    <s v="USD"/>
    <n v="1317438000"/>
    <n v="1314989557"/>
    <b v="0"/>
    <n v="28"/>
    <b v="1"/>
    <s v="music/rock"/>
    <n v="100.149"/>
    <n v="35"/>
    <x v="4"/>
    <s v="rock"/>
    <x v="1838"/>
    <d v="2011-10-01T03:00:00"/>
  </r>
  <r>
    <n v="2053"/>
    <x v="0"/>
    <s v="US"/>
    <s v="USD"/>
    <n v="1475342382"/>
    <n v="1472750382"/>
    <b v="0"/>
    <n v="45"/>
    <b v="1"/>
    <s v="music/rock"/>
    <n v="205.29999999999998"/>
    <n v="45"/>
    <x v="4"/>
    <s v="rock"/>
    <x v="1839"/>
    <d v="2016-10-01T17:19:42"/>
  </r>
  <r>
    <n v="980"/>
    <x v="0"/>
    <s v="US"/>
    <s v="USD"/>
    <n v="1367902740"/>
    <n v="1366251510"/>
    <b v="0"/>
    <n v="13"/>
    <b v="1"/>
    <s v="music/rock"/>
    <n v="108.88888888888889"/>
    <n v="75"/>
    <x v="4"/>
    <s v="rock"/>
    <x v="1840"/>
    <d v="2013-05-07T04:59:00"/>
  </r>
  <r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20T04:59:00"/>
  </r>
  <r>
    <n v="2505"/>
    <x v="0"/>
    <s v="US"/>
    <s v="USD"/>
    <n v="1425275940"/>
    <n v="1422371381"/>
    <b v="0"/>
    <n v="21"/>
    <b v="1"/>
    <s v="music/rock"/>
    <n v="125.25"/>
    <n v="119"/>
    <x v="4"/>
    <s v="rock"/>
    <x v="1842"/>
    <d v="2015-03-02T05:59:00"/>
  </r>
  <r>
    <n v="12400.61"/>
    <x v="0"/>
    <s v="US"/>
    <s v="USD"/>
    <n v="1298245954"/>
    <n v="1295653954"/>
    <b v="0"/>
    <n v="134"/>
    <b v="1"/>
    <s v="music/rock"/>
    <n v="124.0061"/>
    <n v="92"/>
    <x v="4"/>
    <s v="rock"/>
    <x v="1843"/>
    <d v="2011-02-20T23:52:34"/>
  </r>
  <r>
    <n v="1521"/>
    <x v="0"/>
    <s v="US"/>
    <s v="USD"/>
    <n v="1307761200"/>
    <n v="1304464914"/>
    <b v="0"/>
    <n v="20"/>
    <b v="1"/>
    <s v="music/rock"/>
    <n v="101.4"/>
    <n v="76"/>
    <x v="4"/>
    <s v="rock"/>
    <x v="1844"/>
    <d v="2011-06-11T03:00:00"/>
  </r>
  <r>
    <n v="1000"/>
    <x v="0"/>
    <s v="US"/>
    <s v="USD"/>
    <n v="1466139300"/>
    <n v="1464854398"/>
    <b v="0"/>
    <n v="19"/>
    <b v="1"/>
    <s v="music/rock"/>
    <n v="100"/>
    <n v="52"/>
    <x v="4"/>
    <s v="rock"/>
    <x v="1845"/>
    <d v="2016-06-17T04:55:00"/>
  </r>
  <r>
    <n v="20689"/>
    <x v="0"/>
    <s v="US"/>
    <s v="USD"/>
    <n v="1355585777"/>
    <n v="1352993777"/>
    <b v="0"/>
    <n v="209"/>
    <b v="1"/>
    <s v="music/rock"/>
    <n v="137.92666666666668"/>
    <n v="98"/>
    <x v="4"/>
    <s v="rock"/>
    <x v="1846"/>
    <d v="2012-12-15T15:36:17"/>
  </r>
  <r>
    <n v="3022"/>
    <x v="0"/>
    <s v="US"/>
    <s v="USD"/>
    <n v="1429594832"/>
    <n v="1427780432"/>
    <b v="0"/>
    <n v="38"/>
    <b v="1"/>
    <s v="music/rock"/>
    <n v="120.88000000000001"/>
    <n v="79"/>
    <x v="4"/>
    <s v="rock"/>
    <x v="1847"/>
    <d v="2015-04-21T05:40:32"/>
  </r>
  <r>
    <n v="3221"/>
    <x v="0"/>
    <s v="US"/>
    <s v="USD"/>
    <n v="1312095540"/>
    <n v="1306608888"/>
    <b v="0"/>
    <n v="24"/>
    <b v="1"/>
    <s v="music/rock"/>
    <n v="107.36666666666667"/>
    <n v="134"/>
    <x v="4"/>
    <s v="rock"/>
    <x v="1848"/>
    <d v="2011-07-31T06:59:00"/>
  </r>
  <r>
    <n v="301"/>
    <x v="0"/>
    <s v="US"/>
    <s v="USD"/>
    <n v="1350505059"/>
    <n v="1347913059"/>
    <b v="0"/>
    <n v="8"/>
    <b v="1"/>
    <s v="music/rock"/>
    <n v="100.33333333333334"/>
    <n v="37"/>
    <x v="4"/>
    <s v="rock"/>
    <x v="1849"/>
    <d v="2012-10-17T20:17:39"/>
  </r>
  <r>
    <n v="9137"/>
    <x v="0"/>
    <s v="US"/>
    <s v="USD"/>
    <n v="1405033300"/>
    <n v="1402441300"/>
    <b v="0"/>
    <n v="179"/>
    <b v="1"/>
    <s v="music/rock"/>
    <n v="101.52222222222223"/>
    <n v="51"/>
    <x v="4"/>
    <s v="rock"/>
    <x v="1850"/>
    <d v="2014-07-10T23:01:40"/>
  </r>
  <r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8T01:00:00"/>
  </r>
  <r>
    <n v="17545"/>
    <x v="0"/>
    <s v="US"/>
    <s v="USD"/>
    <n v="1429920000"/>
    <n v="1426703452"/>
    <b v="0"/>
    <n v="131"/>
    <b v="1"/>
    <s v="music/rock"/>
    <n v="116.96666666666667"/>
    <n v="133"/>
    <x v="4"/>
    <s v="rock"/>
    <x v="1852"/>
    <d v="2015-04-25T00:00:00"/>
  </r>
  <r>
    <n v="815"/>
    <x v="0"/>
    <s v="US"/>
    <s v="USD"/>
    <n v="1352860017"/>
    <n v="1348536417"/>
    <b v="0"/>
    <n v="14"/>
    <b v="1"/>
    <s v="music/rock"/>
    <n v="101.875"/>
    <n v="58"/>
    <x v="4"/>
    <s v="rock"/>
    <x v="1853"/>
    <d v="2012-11-14T02:26:57"/>
  </r>
  <r>
    <n v="15318.55"/>
    <x v="0"/>
    <s v="US"/>
    <s v="USD"/>
    <n v="1369355437"/>
    <n v="1366763437"/>
    <b v="0"/>
    <n v="174"/>
    <b v="1"/>
    <s v="music/rock"/>
    <n v="102.12366666666665"/>
    <n v="88"/>
    <x v="4"/>
    <s v="rock"/>
    <x v="1854"/>
    <d v="2013-05-24T00:30:37"/>
  </r>
  <r>
    <n v="13480.16"/>
    <x v="0"/>
    <s v="CA"/>
    <s v="CAD"/>
    <n v="1389012940"/>
    <n v="1385124940"/>
    <b v="0"/>
    <n v="191"/>
    <b v="1"/>
    <s v="music/rock"/>
    <n v="154.05897142857143"/>
    <n v="70"/>
    <x v="4"/>
    <s v="rock"/>
    <x v="1855"/>
    <d v="2014-01-06T12:55:40"/>
  </r>
  <r>
    <n v="2025"/>
    <x v="0"/>
    <s v="US"/>
    <s v="USD"/>
    <n v="1405715472"/>
    <n v="1403901072"/>
    <b v="0"/>
    <n v="38"/>
    <b v="1"/>
    <s v="music/rock"/>
    <n v="101.25"/>
    <n v="53"/>
    <x v="4"/>
    <s v="rock"/>
    <x v="1856"/>
    <d v="2014-07-18T20:31:12"/>
  </r>
  <r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6041.55"/>
    <x v="0"/>
    <s v="US"/>
    <s v="USD"/>
    <n v="1324014521"/>
    <n v="1318826921"/>
    <b v="0"/>
    <n v="149"/>
    <b v="1"/>
    <s v="music/rock"/>
    <n v="108.74800874800874"/>
    <n v="40"/>
    <x v="4"/>
    <s v="rock"/>
    <x v="1858"/>
    <d v="2011-12-16T05:48:41"/>
  </r>
  <r>
    <n v="3955"/>
    <x v="0"/>
    <s v="US"/>
    <s v="USD"/>
    <n v="1316716129"/>
    <n v="1314124129"/>
    <b v="0"/>
    <n v="56"/>
    <b v="1"/>
    <s v="music/rock"/>
    <n v="131.83333333333334"/>
    <n v="70"/>
    <x v="4"/>
    <s v="rock"/>
    <x v="1859"/>
    <d v="2011-09-22T18:28:49"/>
  </r>
  <r>
    <n v="1001"/>
    <x v="0"/>
    <s v="US"/>
    <s v="USD"/>
    <n v="1391706084"/>
    <n v="1389891684"/>
    <b v="0"/>
    <n v="19"/>
    <b v="1"/>
    <s v="music/rock"/>
    <n v="133.46666666666667"/>
    <n v="52"/>
    <x v="4"/>
    <s v="rock"/>
    <x v="1860"/>
    <d v="2014-02-06T17:01:24"/>
  </r>
  <r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455"/>
    <x v="2"/>
    <s v="US"/>
    <s v="USD"/>
    <n v="1488958200"/>
    <n v="1484912974"/>
    <b v="0"/>
    <n v="16"/>
    <b v="0"/>
    <s v="games/mobile games"/>
    <n v="8.0833333333333321"/>
    <n v="90"/>
    <x v="6"/>
    <s v="mobile games"/>
    <x v="1862"/>
    <d v="2017-03-08T07:30:00"/>
  </r>
  <r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2788"/>
    <x v="2"/>
    <s v="US"/>
    <s v="USD"/>
    <n v="1399223500"/>
    <n v="1396631500"/>
    <b v="0"/>
    <n v="48"/>
    <b v="0"/>
    <s v="games/mobile games"/>
    <n v="42.892307692307689"/>
    <n v="58"/>
    <x v="6"/>
    <s v="mobile games"/>
    <x v="1864"/>
    <d v="2014-05-04T17:11:40"/>
  </r>
  <r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25"/>
    <x v="2"/>
    <s v="US"/>
    <s v="USD"/>
    <n v="1488340800"/>
    <n v="1483768497"/>
    <b v="0"/>
    <n v="2"/>
    <b v="0"/>
    <s v="games/mobile games"/>
    <n v="0.5"/>
    <n v="62"/>
    <x v="6"/>
    <s v="mobile games"/>
    <x v="1866"/>
    <d v="2017-03-01T04:00:00"/>
  </r>
  <r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217"/>
    <x v="2"/>
    <s v="US"/>
    <s v="USD"/>
    <n v="1450166340"/>
    <n v="1448044925"/>
    <b v="0"/>
    <n v="17"/>
    <b v="0"/>
    <s v="games/mobile games"/>
    <n v="4.8680000000000003"/>
    <n v="71"/>
    <x v="6"/>
    <s v="mobile games"/>
    <x v="1868"/>
    <d v="2015-12-15T07:59:00"/>
  </r>
  <r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61"/>
    <x v="2"/>
    <s v="US"/>
    <s v="USD"/>
    <n v="1454213820"/>
    <n v="1451723535"/>
    <b v="0"/>
    <n v="11"/>
    <b v="0"/>
    <s v="games/mobile games"/>
    <n v="10.314285714285715"/>
    <n v="32"/>
    <x v="6"/>
    <s v="mobile games"/>
    <x v="1870"/>
    <d v="2016-01-31T04:17:00"/>
  </r>
  <r>
    <n v="4666"/>
    <x v="2"/>
    <s v="US"/>
    <s v="USD"/>
    <n v="1416512901"/>
    <n v="1413053301"/>
    <b v="0"/>
    <n v="95"/>
    <b v="0"/>
    <s v="games/mobile games"/>
    <n v="71.784615384615378"/>
    <n v="49"/>
    <x v="6"/>
    <s v="mobile games"/>
    <x v="1871"/>
    <d v="2014-11-20T19:48:21"/>
  </r>
  <r>
    <n v="212"/>
    <x v="2"/>
    <s v="US"/>
    <s v="USD"/>
    <n v="1435633602"/>
    <n v="1433041602"/>
    <b v="0"/>
    <n v="13"/>
    <b v="0"/>
    <s v="games/mobile games"/>
    <n v="1.06"/>
    <n v="16"/>
    <x v="6"/>
    <s v="mobile games"/>
    <x v="1872"/>
    <d v="2015-06-30T03:06:42"/>
  </r>
  <r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004"/>
    <x v="2"/>
    <s v="GB"/>
    <s v="GBP"/>
    <n v="1459341380"/>
    <n v="1456839380"/>
    <b v="0"/>
    <n v="24"/>
    <b v="0"/>
    <s v="games/mobile games"/>
    <n v="20.080000000000002"/>
    <n v="41"/>
    <x v="6"/>
    <s v="mobile games"/>
    <x v="1880"/>
    <d v="2016-03-30T12:36:20"/>
  </r>
  <r>
    <n v="3453.69"/>
    <x v="0"/>
    <s v="US"/>
    <s v="USD"/>
    <n v="1425955189"/>
    <n v="1423366789"/>
    <b v="0"/>
    <n v="70"/>
    <b v="1"/>
    <s v="music/indie rock"/>
    <n v="172.68449999999999"/>
    <n v="49"/>
    <x v="4"/>
    <s v="indie rock"/>
    <x v="1881"/>
    <d v="2015-03-10T02:39:49"/>
  </r>
  <r>
    <n v="3380"/>
    <x v="0"/>
    <s v="US"/>
    <s v="USD"/>
    <n v="1341964080"/>
    <n v="1339109212"/>
    <b v="0"/>
    <n v="81"/>
    <b v="1"/>
    <s v="music/indie rock"/>
    <n v="100.8955223880597"/>
    <n v="41"/>
    <x v="4"/>
    <s v="indie rock"/>
    <x v="1882"/>
    <d v="2012-07-10T23:48:00"/>
  </r>
  <r>
    <n v="1047"/>
    <x v="0"/>
    <s v="US"/>
    <s v="USD"/>
    <n v="1333921508"/>
    <n v="1331333108"/>
    <b v="0"/>
    <n v="32"/>
    <b v="1"/>
    <s v="music/indie rock"/>
    <n v="104.8048048048048"/>
    <n v="32"/>
    <x v="4"/>
    <s v="indie rock"/>
    <x v="1883"/>
    <d v="2012-04-08T21:45:08"/>
  </r>
  <r>
    <n v="1351"/>
    <x v="0"/>
    <s v="US"/>
    <s v="USD"/>
    <n v="1354017600"/>
    <n v="1350967535"/>
    <b v="0"/>
    <n v="26"/>
    <b v="1"/>
    <s v="music/indie rock"/>
    <n v="135.1"/>
    <n v="51"/>
    <x v="4"/>
    <s v="indie rock"/>
    <x v="1884"/>
    <d v="2012-11-27T12:00:00"/>
  </r>
  <r>
    <n v="5322"/>
    <x v="0"/>
    <s v="US"/>
    <s v="USD"/>
    <n v="1344636000"/>
    <n v="1341800110"/>
    <b v="0"/>
    <n v="105"/>
    <b v="1"/>
    <s v="music/indie rock"/>
    <n v="116.32786885245903"/>
    <n v="50"/>
    <x v="4"/>
    <s v="indie rock"/>
    <x v="1885"/>
    <d v="2012-08-10T22:00:00"/>
  </r>
  <r>
    <n v="1225"/>
    <x v="0"/>
    <s v="US"/>
    <s v="USD"/>
    <n v="1415832338"/>
    <n v="1413236738"/>
    <b v="0"/>
    <n v="29"/>
    <b v="1"/>
    <s v="music/indie rock"/>
    <n v="102.08333333333333"/>
    <n v="42"/>
    <x v="4"/>
    <s v="indie rock"/>
    <x v="1886"/>
    <d v="2014-11-12T22:45:38"/>
  </r>
  <r>
    <n v="3335"/>
    <x v="0"/>
    <s v="ES"/>
    <s v="EUR"/>
    <n v="1449178200"/>
    <n v="1447614732"/>
    <b v="0"/>
    <n v="8"/>
    <b v="1"/>
    <s v="music/indie rock"/>
    <n v="111.16666666666666"/>
    <n v="416"/>
    <x v="4"/>
    <s v="indie rock"/>
    <x v="1887"/>
    <d v="2015-12-03T21:30:00"/>
  </r>
  <r>
    <n v="4152"/>
    <x v="0"/>
    <s v="US"/>
    <s v="USD"/>
    <n v="1275368340"/>
    <n v="1272692732"/>
    <b v="0"/>
    <n v="89"/>
    <b v="1"/>
    <s v="music/indie rock"/>
    <n v="166.08"/>
    <n v="46"/>
    <x v="4"/>
    <s v="indie rock"/>
    <x v="1888"/>
    <d v="2010-06-01T04:59:00"/>
  </r>
  <r>
    <n v="2132"/>
    <x v="0"/>
    <s v="US"/>
    <s v="USD"/>
    <n v="1363024946"/>
    <n v="1359140546"/>
    <b v="0"/>
    <n v="44"/>
    <b v="1"/>
    <s v="music/indie rock"/>
    <n v="106.60000000000001"/>
    <n v="48"/>
    <x v="4"/>
    <s v="indie rock"/>
    <x v="1889"/>
    <d v="2013-03-11T18:02:26"/>
  </r>
  <r>
    <n v="17350.13"/>
    <x v="0"/>
    <s v="US"/>
    <s v="USD"/>
    <n v="1355597528"/>
    <n v="1353005528"/>
    <b v="0"/>
    <n v="246"/>
    <b v="1"/>
    <s v="music/indie rock"/>
    <n v="144.58441666666667"/>
    <n v="70"/>
    <x v="4"/>
    <s v="indie rock"/>
    <x v="1890"/>
    <d v="2012-12-15T18:52:08"/>
  </r>
  <r>
    <n v="10555"/>
    <x v="0"/>
    <s v="US"/>
    <s v="USD"/>
    <n v="1279778400"/>
    <n v="1275851354"/>
    <b v="0"/>
    <n v="120"/>
    <b v="1"/>
    <s v="music/indie rock"/>
    <n v="105.55000000000001"/>
    <n v="87"/>
    <x v="4"/>
    <s v="indie rock"/>
    <x v="1891"/>
    <d v="2010-07-22T06:00:00"/>
  </r>
  <r>
    <n v="683"/>
    <x v="0"/>
    <s v="US"/>
    <s v="USD"/>
    <n v="1307459881"/>
    <n v="1304867881"/>
    <b v="0"/>
    <n v="26"/>
    <b v="1"/>
    <s v="music/indie rock"/>
    <n v="136.60000000000002"/>
    <n v="26"/>
    <x v="4"/>
    <s v="indie rock"/>
    <x v="1892"/>
    <d v="2011-06-07T15:18:01"/>
  </r>
  <r>
    <n v="2600"/>
    <x v="0"/>
    <s v="US"/>
    <s v="USD"/>
    <n v="1302926340"/>
    <n v="1301524585"/>
    <b v="0"/>
    <n v="45"/>
    <b v="1"/>
    <s v="music/indie rock"/>
    <n v="104"/>
    <n v="57"/>
    <x v="4"/>
    <s v="indie rock"/>
    <x v="1893"/>
    <d v="2011-04-16T03:59:00"/>
  </r>
  <r>
    <n v="1145"/>
    <x v="0"/>
    <s v="US"/>
    <s v="USD"/>
    <n v="1329082983"/>
    <n v="1326404583"/>
    <b v="0"/>
    <n v="20"/>
    <b v="1"/>
    <s v="music/indie rock"/>
    <n v="114.5"/>
    <n v="57"/>
    <x v="4"/>
    <s v="indie rock"/>
    <x v="1894"/>
    <d v="2012-02-12T21:43:03"/>
  </r>
  <r>
    <n v="9228"/>
    <x v="0"/>
    <s v="US"/>
    <s v="USD"/>
    <n v="1445363722"/>
    <n v="1442771722"/>
    <b v="0"/>
    <n v="47"/>
    <b v="1"/>
    <s v="music/indie rock"/>
    <n v="101.71957671957672"/>
    <n v="196"/>
    <x v="4"/>
    <s v="indie rock"/>
    <x v="1895"/>
    <d v="2015-10-20T17:55:22"/>
  </r>
  <r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506"/>
    <x v="0"/>
    <s v="US"/>
    <s v="USD"/>
    <n v="1393966800"/>
    <n v="1392040806"/>
    <b v="0"/>
    <n v="183"/>
    <b v="1"/>
    <s v="music/indie rock"/>
    <n v="102.45669291338582"/>
    <n v="35"/>
    <x v="4"/>
    <s v="indie rock"/>
    <x v="1897"/>
    <d v="2014-03-04T21:00:00"/>
  </r>
  <r>
    <n v="1445"/>
    <x v="0"/>
    <s v="US"/>
    <s v="USD"/>
    <n v="1454349600"/>
    <n v="1451277473"/>
    <b v="0"/>
    <n v="21"/>
    <b v="1"/>
    <s v="music/indie rock"/>
    <n v="144.5"/>
    <n v="68"/>
    <x v="4"/>
    <s v="indie rock"/>
    <x v="1898"/>
    <d v="2016-02-01T18:00:00"/>
  </r>
  <r>
    <n v="1200"/>
    <x v="0"/>
    <s v="US"/>
    <s v="USD"/>
    <n v="1427319366"/>
    <n v="1424730966"/>
    <b v="0"/>
    <n v="42"/>
    <b v="1"/>
    <s v="music/indie rock"/>
    <n v="133.33333333333331"/>
    <n v="28"/>
    <x v="4"/>
    <s v="indie rock"/>
    <x v="1899"/>
    <d v="2015-03-25T21:36:06"/>
  </r>
  <r>
    <n v="2734.11"/>
    <x v="0"/>
    <s v="US"/>
    <s v="USD"/>
    <n v="1349517540"/>
    <n v="1347137731"/>
    <b v="0"/>
    <n v="54"/>
    <b v="1"/>
    <s v="music/indie rock"/>
    <n v="109.3644"/>
    <n v="50"/>
    <x v="4"/>
    <s v="indie rock"/>
    <x v="1900"/>
    <d v="2012-10-06T09:59:00"/>
  </r>
  <r>
    <n v="2670"/>
    <x v="2"/>
    <s v="GB"/>
    <s v="GBP"/>
    <n v="1432299600"/>
    <n v="1429707729"/>
    <b v="0"/>
    <n v="25"/>
    <b v="0"/>
    <s v="technology/gadgets"/>
    <n v="2.6969696969696968"/>
    <n v="106"/>
    <x v="2"/>
    <s v="gadgets"/>
    <x v="1901"/>
    <d v="2015-05-22T13:00:00"/>
  </r>
  <r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398"/>
    <x v="2"/>
    <s v="US"/>
    <s v="USD"/>
    <n v="1485541791"/>
    <n v="1480357791"/>
    <b v="0"/>
    <n v="41"/>
    <b v="0"/>
    <s v="technology/gadgets"/>
    <n v="46.6"/>
    <n v="34"/>
    <x v="2"/>
    <s v="gadgets"/>
    <x v="1903"/>
    <d v="2017-01-27T18:29:51"/>
  </r>
  <r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42"/>
    <x v="2"/>
    <s v="US"/>
    <s v="USD"/>
    <n v="1410127994"/>
    <n v="1407535994"/>
    <b v="0"/>
    <n v="4"/>
    <b v="0"/>
    <s v="technology/gadgets"/>
    <n v="0.16800000000000001"/>
    <n v="10"/>
    <x v="2"/>
    <s v="gadgets"/>
    <x v="1905"/>
    <d v="2014-09-07T22:13:14"/>
  </r>
  <r>
    <n v="21380"/>
    <x v="2"/>
    <s v="US"/>
    <s v="USD"/>
    <n v="1466697983"/>
    <n v="1464105983"/>
    <b v="0"/>
    <n v="99"/>
    <b v="0"/>
    <s v="technology/gadgets"/>
    <n v="42.76"/>
    <n v="215"/>
    <x v="2"/>
    <s v="gadgets"/>
    <x v="1906"/>
    <d v="2016-06-23T16:06:23"/>
  </r>
  <r>
    <n v="85"/>
    <x v="2"/>
    <s v="US"/>
    <s v="USD"/>
    <n v="1400853925"/>
    <n v="1399557925"/>
    <b v="0"/>
    <n v="4"/>
    <b v="0"/>
    <s v="technology/gadgets"/>
    <n v="0.28333333333333333"/>
    <n v="21"/>
    <x v="2"/>
    <s v="gadgets"/>
    <x v="1907"/>
    <d v="2014-05-23T14:05:25"/>
  </r>
  <r>
    <n v="433"/>
    <x v="2"/>
    <s v="US"/>
    <s v="USD"/>
    <n v="1483048900"/>
    <n v="1480456900"/>
    <b v="0"/>
    <n v="4"/>
    <b v="0"/>
    <s v="technology/gadgets"/>
    <n v="1.7319999999999998"/>
    <n v="108"/>
    <x v="2"/>
    <s v="gadgets"/>
    <x v="1908"/>
    <d v="2016-12-29T22:01:40"/>
  </r>
  <r>
    <n v="4939"/>
    <x v="2"/>
    <s v="US"/>
    <s v="USD"/>
    <n v="1414059479"/>
    <n v="1411467479"/>
    <b v="0"/>
    <n v="38"/>
    <b v="0"/>
    <s v="technology/gadgets"/>
    <n v="14.111428571428572"/>
    <n v="129"/>
    <x v="2"/>
    <s v="gadgets"/>
    <x v="1909"/>
    <d v="2014-10-23T10:17:59"/>
  </r>
  <r>
    <n v="33486"/>
    <x v="2"/>
    <s v="NL"/>
    <s v="EUR"/>
    <n v="1446331500"/>
    <n v="1442531217"/>
    <b v="0"/>
    <n v="285"/>
    <b v="0"/>
    <s v="technology/gadgets"/>
    <n v="39.395294117647055"/>
    <n v="117"/>
    <x v="2"/>
    <s v="gadgets"/>
    <x v="1910"/>
    <d v="2015-10-31T22:45:00"/>
  </r>
  <r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2965"/>
    <x v="2"/>
    <s v="US"/>
    <s v="USD"/>
    <n v="1433395560"/>
    <n v="1430803560"/>
    <b v="0"/>
    <n v="42"/>
    <b v="0"/>
    <s v="technology/gadgets"/>
    <n v="59.3"/>
    <n v="70"/>
    <x v="2"/>
    <s v="gadgets"/>
    <x v="1912"/>
    <d v="2015-06-04T05:26:00"/>
  </r>
  <r>
    <n v="637"/>
    <x v="2"/>
    <s v="GB"/>
    <s v="GBP"/>
    <n v="1412770578"/>
    <n v="1410178578"/>
    <b v="0"/>
    <n v="26"/>
    <b v="0"/>
    <s v="technology/gadgets"/>
    <n v="1.3270833333333334"/>
    <n v="24"/>
    <x v="2"/>
    <s v="gadgets"/>
    <x v="1913"/>
    <d v="2014-10-08T12:16:18"/>
  </r>
  <r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205025"/>
    <x v="2"/>
    <s v="HK"/>
    <s v="HKD"/>
    <n v="1486708133"/>
    <n v="1484116133"/>
    <b v="0"/>
    <n v="70"/>
    <b v="0"/>
    <s v="technology/gadgets"/>
    <n v="52.570512820512818"/>
    <n v="2928"/>
    <x v="2"/>
    <s v="gadgets"/>
    <x v="1917"/>
    <d v="2017-02-10T06:28:53"/>
  </r>
  <r>
    <n v="260"/>
    <x v="2"/>
    <s v="US"/>
    <s v="USD"/>
    <n v="1407869851"/>
    <n v="1404845851"/>
    <b v="0"/>
    <n v="9"/>
    <b v="0"/>
    <s v="technology/gadgets"/>
    <n v="1.04"/>
    <n v="28"/>
    <x v="2"/>
    <s v="gadgets"/>
    <x v="1918"/>
    <d v="2014-08-12T18:57:31"/>
  </r>
  <r>
    <n v="237"/>
    <x v="2"/>
    <s v="US"/>
    <s v="USD"/>
    <n v="1432069249"/>
    <n v="1429477249"/>
    <b v="0"/>
    <n v="8"/>
    <b v="0"/>
    <s v="technology/gadgets"/>
    <n v="47.4"/>
    <n v="29"/>
    <x v="2"/>
    <s v="gadgets"/>
    <x v="1919"/>
    <d v="2015-05-19T21:00:49"/>
  </r>
  <r>
    <n v="4303"/>
    <x v="2"/>
    <s v="GB"/>
    <s v="GBP"/>
    <n v="1445468400"/>
    <n v="1443042061"/>
    <b v="0"/>
    <n v="105"/>
    <b v="0"/>
    <s v="technology/gadgets"/>
    <n v="43.03"/>
    <n v="40"/>
    <x v="2"/>
    <s v="gadgets"/>
    <x v="1920"/>
    <d v="2015-10-21T23:00:00"/>
  </r>
  <r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311"/>
    <x v="0"/>
    <s v="US"/>
    <s v="USD"/>
    <n v="1386828507"/>
    <n v="1384236507"/>
    <b v="0"/>
    <n v="64"/>
    <b v="1"/>
    <s v="music/indie rock"/>
    <n v="115.55"/>
    <n v="36"/>
    <x v="4"/>
    <s v="indie rock"/>
    <x v="1922"/>
    <d v="2013-12-12T06:08:27"/>
  </r>
  <r>
    <n v="301"/>
    <x v="0"/>
    <s v="US"/>
    <s v="USD"/>
    <n v="1317099540"/>
    <n v="1313612532"/>
    <b v="0"/>
    <n v="13"/>
    <b v="1"/>
    <s v="music/indie rock"/>
    <n v="240.79999999999998"/>
    <n v="23"/>
    <x v="4"/>
    <s v="indie rock"/>
    <x v="1923"/>
    <d v="2011-09-27T04:59:00"/>
  </r>
  <r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655"/>
    <x v="0"/>
    <s v="US"/>
    <s v="USD"/>
    <n v="1381449600"/>
    <n v="1379540288"/>
    <b v="0"/>
    <n v="52"/>
    <b v="1"/>
    <s v="music/indie rock"/>
    <n v="110.33333333333333"/>
    <n v="31"/>
    <x v="4"/>
    <s v="indie rock"/>
    <x v="1925"/>
    <d v="2013-10-11T00:00:00"/>
  </r>
  <r>
    <n v="2930.69"/>
    <x v="0"/>
    <s v="US"/>
    <s v="USD"/>
    <n v="1288657560"/>
    <n v="1286319256"/>
    <b v="0"/>
    <n v="107"/>
    <b v="1"/>
    <s v="music/indie rock"/>
    <n v="195.37933333333334"/>
    <n v="27"/>
    <x v="4"/>
    <s v="indie rock"/>
    <x v="1926"/>
    <d v="2010-11-02T00:26:00"/>
  </r>
  <r>
    <n v="620"/>
    <x v="0"/>
    <s v="US"/>
    <s v="USD"/>
    <n v="1331182740"/>
    <n v="1329856839"/>
    <b v="0"/>
    <n v="11"/>
    <b v="1"/>
    <s v="music/indie rock"/>
    <n v="103.33333333333334"/>
    <n v="56"/>
    <x v="4"/>
    <s v="indie rock"/>
    <x v="1927"/>
    <d v="2012-03-08T04:59:00"/>
  </r>
  <r>
    <n v="2630"/>
    <x v="0"/>
    <s v="US"/>
    <s v="USD"/>
    <n v="1367940794"/>
    <n v="1365348794"/>
    <b v="0"/>
    <n v="34"/>
    <b v="1"/>
    <s v="music/indie rock"/>
    <n v="103.1372549019608"/>
    <n v="77"/>
    <x v="4"/>
    <s v="indie rock"/>
    <x v="1928"/>
    <d v="2013-05-07T15:33:14"/>
  </r>
  <r>
    <n v="3210"/>
    <x v="0"/>
    <s v="US"/>
    <s v="USD"/>
    <n v="1309825866"/>
    <n v="1306197066"/>
    <b v="0"/>
    <n v="75"/>
    <b v="1"/>
    <s v="music/indie rock"/>
    <n v="100.3125"/>
    <n v="42"/>
    <x v="4"/>
    <s v="indie rock"/>
    <x v="1929"/>
    <d v="2011-07-05T00:31:06"/>
  </r>
  <r>
    <n v="1270"/>
    <x v="0"/>
    <s v="US"/>
    <s v="USD"/>
    <n v="1373203482"/>
    <n v="1368019482"/>
    <b v="0"/>
    <n v="26"/>
    <b v="1"/>
    <s v="music/indie rock"/>
    <n v="127"/>
    <n v="48"/>
    <x v="4"/>
    <s v="indie rock"/>
    <x v="1930"/>
    <d v="2013-07-07T13:24:42"/>
  </r>
  <r>
    <n v="2412.02"/>
    <x v="0"/>
    <s v="US"/>
    <s v="USD"/>
    <n v="1337657400"/>
    <n v="1336512309"/>
    <b v="0"/>
    <n v="50"/>
    <b v="1"/>
    <s v="music/indie rock"/>
    <n v="120.601"/>
    <n v="48"/>
    <x v="4"/>
    <s v="indie rock"/>
    <x v="1931"/>
    <d v="2012-05-22T03:30:00"/>
  </r>
  <r>
    <n v="5617"/>
    <x v="0"/>
    <s v="US"/>
    <s v="USD"/>
    <n v="1327433173"/>
    <n v="1325618773"/>
    <b v="0"/>
    <n v="80"/>
    <b v="1"/>
    <s v="music/indie rock"/>
    <n v="106.99047619047619"/>
    <n v="70"/>
    <x v="4"/>
    <s v="indie rock"/>
    <x v="1932"/>
    <d v="2012-01-24T19:26:13"/>
  </r>
  <r>
    <n v="10346"/>
    <x v="0"/>
    <s v="US"/>
    <s v="USD"/>
    <n v="1411787307"/>
    <n v="1409195307"/>
    <b v="0"/>
    <n v="110"/>
    <b v="1"/>
    <s v="music/indie rock"/>
    <n v="172.43333333333334"/>
    <n v="94"/>
    <x v="4"/>
    <s v="indie rock"/>
    <x v="1933"/>
    <d v="2014-09-27T03:08:27"/>
  </r>
  <r>
    <n v="6181"/>
    <x v="0"/>
    <s v="US"/>
    <s v="USD"/>
    <n v="1324789200"/>
    <n v="1321649321"/>
    <b v="0"/>
    <n v="77"/>
    <b v="1"/>
    <s v="music/indie rock"/>
    <n v="123.61999999999999"/>
    <n v="80"/>
    <x v="4"/>
    <s v="indie rock"/>
    <x v="1934"/>
    <d v="2011-12-25T05:00:00"/>
  </r>
  <r>
    <n v="2710"/>
    <x v="0"/>
    <s v="US"/>
    <s v="USD"/>
    <n v="1403326740"/>
    <n v="1400106171"/>
    <b v="0"/>
    <n v="50"/>
    <b v="1"/>
    <s v="music/indie rock"/>
    <n v="108.4"/>
    <n v="54"/>
    <x v="4"/>
    <s v="indie rock"/>
    <x v="1935"/>
    <d v="2014-06-21T04:59:00"/>
  </r>
  <r>
    <n v="8739.01"/>
    <x v="0"/>
    <s v="US"/>
    <s v="USD"/>
    <n v="1323151140"/>
    <n v="1320528070"/>
    <b v="0"/>
    <n v="145"/>
    <b v="1"/>
    <s v="music/indie rock"/>
    <n v="116.52013333333333"/>
    <n v="60"/>
    <x v="4"/>
    <s v="indie rock"/>
    <x v="1936"/>
    <d v="2011-12-06T05:59:00"/>
  </r>
  <r>
    <n v="1123.47"/>
    <x v="0"/>
    <s v="US"/>
    <s v="USD"/>
    <n v="1339732740"/>
    <n v="1338346281"/>
    <b v="0"/>
    <n v="29"/>
    <b v="1"/>
    <s v="music/indie rock"/>
    <n v="187.245"/>
    <n v="38"/>
    <x v="4"/>
    <s v="indie rock"/>
    <x v="1937"/>
    <d v="2012-06-15T03:59:00"/>
  </r>
  <r>
    <n v="17390"/>
    <x v="0"/>
    <s v="US"/>
    <s v="USD"/>
    <n v="1372741200"/>
    <n v="1370067231"/>
    <b v="0"/>
    <n v="114"/>
    <b v="1"/>
    <s v="music/indie rock"/>
    <n v="115.93333333333334"/>
    <n v="152"/>
    <x v="4"/>
    <s v="indie rock"/>
    <x v="1938"/>
    <d v="2013-07-02T05:00:00"/>
  </r>
  <r>
    <n v="11070"/>
    <x v="0"/>
    <s v="US"/>
    <s v="USD"/>
    <n v="1362955108"/>
    <n v="1360366708"/>
    <b v="0"/>
    <n v="96"/>
    <b v="1"/>
    <s v="music/indie rock"/>
    <n v="110.7"/>
    <n v="115"/>
    <x v="4"/>
    <s v="indie rock"/>
    <x v="1939"/>
    <d v="2013-03-10T22:38:28"/>
  </r>
  <r>
    <n v="1111"/>
    <x v="0"/>
    <s v="US"/>
    <s v="USD"/>
    <n v="1308110340"/>
    <n v="1304770233"/>
    <b v="0"/>
    <n v="31"/>
    <b v="1"/>
    <s v="music/indie rock"/>
    <n v="170.92307692307693"/>
    <n v="35"/>
    <x v="4"/>
    <s v="indie rock"/>
    <x v="1940"/>
    <d v="2011-06-15T03:59:00"/>
  </r>
  <r>
    <n v="315295.89"/>
    <x v="0"/>
    <s v="US"/>
    <s v="USD"/>
    <n v="1400137131"/>
    <n v="1397545131"/>
    <b v="1"/>
    <n v="4883"/>
    <b v="1"/>
    <s v="technology/hardware"/>
    <n v="126.11835600000001"/>
    <n v="64"/>
    <x v="2"/>
    <s v="hardware"/>
    <x v="1941"/>
    <d v="2014-05-15T06:58:51"/>
  </r>
  <r>
    <n v="8306.42"/>
    <x v="0"/>
    <s v="US"/>
    <s v="USD"/>
    <n v="1309809140"/>
    <n v="1302033140"/>
    <b v="1"/>
    <n v="95"/>
    <b v="1"/>
    <s v="technology/hardware"/>
    <n v="138.44033333333334"/>
    <n v="87"/>
    <x v="2"/>
    <s v="hardware"/>
    <x v="1942"/>
    <d v="2011-07-04T19:52:20"/>
  </r>
  <r>
    <n v="170525"/>
    <x v="0"/>
    <s v="US"/>
    <s v="USD"/>
    <n v="1470896916"/>
    <n v="1467008916"/>
    <b v="1"/>
    <n v="2478"/>
    <b v="1"/>
    <s v="technology/hardware"/>
    <n v="1705.2499999999998"/>
    <n v="68"/>
    <x v="2"/>
    <s v="hardware"/>
    <x v="1943"/>
    <d v="2016-08-11T06:28:36"/>
  </r>
  <r>
    <n v="315222.2"/>
    <x v="0"/>
    <s v="US"/>
    <s v="USD"/>
    <n v="1398952890"/>
    <n v="1396360890"/>
    <b v="1"/>
    <n v="1789"/>
    <b v="1"/>
    <s v="technology/hardware"/>
    <n v="788.05550000000005"/>
    <n v="176"/>
    <x v="2"/>
    <s v="hardware"/>
    <x v="1944"/>
    <d v="2014-05-01T14:01:30"/>
  </r>
  <r>
    <n v="348018"/>
    <x v="0"/>
    <s v="ES"/>
    <s v="EUR"/>
    <n v="1436680958"/>
    <n v="1433224958"/>
    <b v="1"/>
    <n v="680"/>
    <b v="1"/>
    <s v="technology/hardware"/>
    <n v="348.01799999999997"/>
    <n v="511"/>
    <x v="2"/>
    <s v="hardware"/>
    <x v="1945"/>
    <d v="2015-07-12T06:02:38"/>
  </r>
  <r>
    <n v="11231"/>
    <x v="0"/>
    <s v="US"/>
    <s v="USD"/>
    <n v="1397961361"/>
    <n v="1392780961"/>
    <b v="1"/>
    <n v="70"/>
    <b v="1"/>
    <s v="technology/hardware"/>
    <n v="149.74666666666667"/>
    <n v="160"/>
    <x v="2"/>
    <s v="hardware"/>
    <x v="1946"/>
    <d v="2014-04-20T02:36:01"/>
  </r>
  <r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800211"/>
    <x v="0"/>
    <s v="US"/>
    <s v="USD"/>
    <n v="1465232520"/>
    <n v="1460557809"/>
    <b v="1"/>
    <n v="4245"/>
    <b v="1"/>
    <s v="technology/hardware"/>
    <n v="800.21100000000001"/>
    <n v="188"/>
    <x v="2"/>
    <s v="hardware"/>
    <x v="1948"/>
    <d v="2016-06-06T17:02:00"/>
  </r>
  <r>
    <n v="53001.3"/>
    <x v="0"/>
    <s v="GB"/>
    <s v="GBP"/>
    <n v="1404986951"/>
    <n v="1402394951"/>
    <b v="1"/>
    <n v="943"/>
    <b v="1"/>
    <s v="technology/hardware"/>
    <n v="106.00260000000002"/>
    <n v="56"/>
    <x v="2"/>
    <s v="hardware"/>
    <x v="1949"/>
    <d v="2014-07-10T10:09:11"/>
  </r>
  <r>
    <n v="96248.960000000006"/>
    <x v="0"/>
    <s v="US"/>
    <s v="USD"/>
    <n v="1303446073"/>
    <n v="1300767673"/>
    <b v="1"/>
    <n v="1876"/>
    <b v="1"/>
    <s v="technology/hardware"/>
    <n v="200.51866666666669"/>
    <n v="51"/>
    <x v="2"/>
    <s v="hardware"/>
    <x v="1950"/>
    <d v="2011-04-22T04:21:13"/>
  </r>
  <r>
    <n v="106222"/>
    <x v="0"/>
    <s v="US"/>
    <s v="USD"/>
    <n v="1478516737"/>
    <n v="1475921137"/>
    <b v="1"/>
    <n v="834"/>
    <b v="1"/>
    <s v="technology/hardware"/>
    <n v="212.44399999999999"/>
    <n v="127"/>
    <x v="2"/>
    <s v="hardware"/>
    <x v="1951"/>
    <d v="2016-11-07T11:05:37"/>
  </r>
  <r>
    <n v="69465.33"/>
    <x v="0"/>
    <s v="CA"/>
    <s v="CAD"/>
    <n v="1381934015"/>
    <n v="1378737215"/>
    <b v="1"/>
    <n v="682"/>
    <b v="1"/>
    <s v="technology/hardware"/>
    <n v="198.47237142857145"/>
    <n v="101"/>
    <x v="2"/>
    <s v="hardware"/>
    <x v="1952"/>
    <d v="2013-10-16T14:33:35"/>
  </r>
  <r>
    <n v="33892"/>
    <x v="0"/>
    <s v="US"/>
    <s v="USD"/>
    <n v="1330657200"/>
    <n v="1328158065"/>
    <b v="1"/>
    <n v="147"/>
    <b v="1"/>
    <s v="technology/hardware"/>
    <n v="225.94666666666666"/>
    <n v="230"/>
    <x v="2"/>
    <s v="hardware"/>
    <x v="1953"/>
    <d v="2012-03-02T03:00:00"/>
  </r>
  <r>
    <n v="349474"/>
    <x v="0"/>
    <s v="US"/>
    <s v="USD"/>
    <n v="1457758800"/>
    <n v="1453730176"/>
    <b v="1"/>
    <n v="415"/>
    <b v="1"/>
    <s v="technology/hardware"/>
    <n v="698.94800000000009"/>
    <n v="842"/>
    <x v="2"/>
    <s v="hardware"/>
    <x v="1954"/>
    <d v="2016-03-12T05:00:00"/>
  </r>
  <r>
    <n v="167410.01999999999"/>
    <x v="0"/>
    <s v="US"/>
    <s v="USD"/>
    <n v="1337799600"/>
    <n v="1334989881"/>
    <b v="1"/>
    <n v="290"/>
    <b v="1"/>
    <s v="technology/hardware"/>
    <n v="398.59528571428569"/>
    <n v="577"/>
    <x v="2"/>
    <s v="hardware"/>
    <x v="1955"/>
    <d v="2012-05-23T19:00:00"/>
  </r>
  <r>
    <n v="176420"/>
    <x v="0"/>
    <s v="US"/>
    <s v="USD"/>
    <n v="1429391405"/>
    <n v="1425507005"/>
    <b v="1"/>
    <n v="365"/>
    <b v="1"/>
    <s v="technology/hardware"/>
    <n v="294.0333333333333"/>
    <n v="483"/>
    <x v="2"/>
    <s v="hardware"/>
    <x v="1956"/>
    <d v="2015-04-18T21:10:05"/>
  </r>
  <r>
    <n v="50251.41"/>
    <x v="0"/>
    <s v="US"/>
    <s v="USD"/>
    <n v="1351304513"/>
    <n v="1348712513"/>
    <b v="1"/>
    <n v="660"/>
    <b v="1"/>
    <s v="technology/hardware"/>
    <n v="167.50470000000001"/>
    <n v="76"/>
    <x v="2"/>
    <s v="hardware"/>
    <x v="1957"/>
    <d v="2012-10-27T02:21:53"/>
  </r>
  <r>
    <n v="100490.02"/>
    <x v="0"/>
    <s v="US"/>
    <s v="USD"/>
    <n v="1364078561"/>
    <n v="1361490161"/>
    <b v="1"/>
    <n v="1356"/>
    <b v="1"/>
    <s v="technology/hardware"/>
    <n v="1435.5717142857143"/>
    <n v="74"/>
    <x v="2"/>
    <s v="hardware"/>
    <x v="1958"/>
    <d v="2013-03-23T22:42:41"/>
  </r>
  <r>
    <n v="15673.44"/>
    <x v="0"/>
    <s v="US"/>
    <s v="USD"/>
    <n v="1412121600"/>
    <n v="1408565860"/>
    <b v="1"/>
    <n v="424"/>
    <b v="1"/>
    <s v="technology/hardware"/>
    <n v="156.73439999999999"/>
    <n v="36"/>
    <x v="2"/>
    <s v="hardware"/>
    <x v="1959"/>
    <d v="2014-10-01T00:00:00"/>
  </r>
  <r>
    <n v="82532"/>
    <x v="0"/>
    <s v="SE"/>
    <s v="SEK"/>
    <n v="1419151341"/>
    <n v="1416559341"/>
    <b v="1"/>
    <n v="33"/>
    <b v="1"/>
    <s v="technology/hardware"/>
    <n v="117.90285714285716"/>
    <n v="2500"/>
    <x v="2"/>
    <s v="hardware"/>
    <x v="1960"/>
    <d v="2014-12-21T08:42:21"/>
  </r>
  <r>
    <n v="110538.12"/>
    <x v="0"/>
    <s v="US"/>
    <s v="USD"/>
    <n v="1349495940"/>
    <n v="1346042417"/>
    <b v="1"/>
    <n v="1633"/>
    <b v="1"/>
    <s v="technology/hardware"/>
    <n v="1105.3811999999998"/>
    <n v="67"/>
    <x v="2"/>
    <s v="hardware"/>
    <x v="1961"/>
    <d v="2012-10-06T03:59:00"/>
  </r>
  <r>
    <n v="19292.5"/>
    <x v="0"/>
    <s v="US"/>
    <s v="USD"/>
    <n v="1400006636"/>
    <n v="1397414636"/>
    <b v="1"/>
    <n v="306"/>
    <b v="1"/>
    <s v="technology/hardware"/>
    <n v="192.92499999999998"/>
    <n v="63"/>
    <x v="2"/>
    <s v="hardware"/>
    <x v="1962"/>
    <d v="2014-05-13T18:43:56"/>
  </r>
  <r>
    <n v="24108"/>
    <x v="0"/>
    <s v="GB"/>
    <s v="GBP"/>
    <n v="1410862734"/>
    <n v="1407838734"/>
    <b v="1"/>
    <n v="205"/>
    <b v="1"/>
    <s v="technology/hardware"/>
    <n v="126.8842105263158"/>
    <n v="117"/>
    <x v="2"/>
    <s v="hardware"/>
    <x v="1963"/>
    <d v="2014-09-16T10:18:54"/>
  </r>
  <r>
    <n v="231543.12"/>
    <x v="0"/>
    <s v="IT"/>
    <s v="EUR"/>
    <n v="1461306772"/>
    <n v="1458714772"/>
    <b v="1"/>
    <n v="1281"/>
    <b v="1"/>
    <s v="technology/hardware"/>
    <n v="259.57748878923763"/>
    <n v="180"/>
    <x v="2"/>
    <s v="hardware"/>
    <x v="1964"/>
    <d v="2016-04-22T06:32:52"/>
  </r>
  <r>
    <n v="13114"/>
    <x v="0"/>
    <s v="US"/>
    <s v="USD"/>
    <n v="1326330000"/>
    <n v="1324433310"/>
    <b v="1"/>
    <n v="103"/>
    <b v="1"/>
    <s v="technology/hardware"/>
    <n v="262.27999999999997"/>
    <n v="127"/>
    <x v="2"/>
    <s v="hardware"/>
    <x v="1965"/>
    <d v="2012-01-12T01:00:00"/>
  </r>
  <r>
    <n v="206743.09"/>
    <x v="0"/>
    <s v="US"/>
    <s v="USD"/>
    <n v="1408021098"/>
    <n v="1405429098"/>
    <b v="1"/>
    <n v="1513"/>
    <b v="1"/>
    <s v="technology/hardware"/>
    <n v="206.74309000000002"/>
    <n v="136"/>
    <x v="2"/>
    <s v="hardware"/>
    <x v="1966"/>
    <d v="2014-08-14T12:58:18"/>
  </r>
  <r>
    <n v="74026"/>
    <x v="0"/>
    <s v="US"/>
    <s v="USD"/>
    <n v="1398959729"/>
    <n v="1396367729"/>
    <b v="1"/>
    <n v="405"/>
    <b v="1"/>
    <s v="technology/hardware"/>
    <n v="370.13"/>
    <n v="182"/>
    <x v="2"/>
    <s v="hardware"/>
    <x v="1967"/>
    <d v="2014-05-01T15:55:29"/>
  </r>
  <r>
    <n v="142483"/>
    <x v="0"/>
    <s v="US"/>
    <s v="USD"/>
    <n v="1480777515"/>
    <n v="1478095515"/>
    <b v="1"/>
    <n v="510"/>
    <b v="1"/>
    <s v="technology/hardware"/>
    <n v="284.96600000000001"/>
    <n v="279"/>
    <x v="2"/>
    <s v="hardware"/>
    <x v="1968"/>
    <d v="2016-12-03T15:05:15"/>
  </r>
  <r>
    <n v="115816"/>
    <x v="0"/>
    <s v="GB"/>
    <s v="GBP"/>
    <n v="1470423668"/>
    <n v="1467831668"/>
    <b v="1"/>
    <n v="1887"/>
    <b v="1"/>
    <s v="technology/hardware"/>
    <n v="579.08000000000004"/>
    <n v="61"/>
    <x v="2"/>
    <s v="hardware"/>
    <x v="1969"/>
    <d v="2016-08-05T19:01:08"/>
  </r>
  <r>
    <n v="56590"/>
    <x v="0"/>
    <s v="US"/>
    <s v="USD"/>
    <n v="1366429101"/>
    <n v="1361248701"/>
    <b v="1"/>
    <n v="701"/>
    <b v="1"/>
    <s v="technology/hardware"/>
    <n v="1131.8"/>
    <n v="80"/>
    <x v="2"/>
    <s v="hardware"/>
    <x v="1970"/>
    <d v="2013-04-20T03:38:21"/>
  </r>
  <r>
    <n v="1052110.8700000001"/>
    <x v="0"/>
    <s v="US"/>
    <s v="USD"/>
    <n v="1384488000"/>
    <n v="1381752061"/>
    <b v="1"/>
    <n v="3863"/>
    <b v="1"/>
    <s v="technology/hardware"/>
    <n v="263.02771750000005"/>
    <n v="272"/>
    <x v="2"/>
    <s v="hardware"/>
    <x v="1971"/>
    <d v="2013-11-15T04:00:00"/>
  </r>
  <r>
    <n v="16862"/>
    <x v="0"/>
    <s v="US"/>
    <s v="USD"/>
    <n v="1353201444"/>
    <n v="1350605844"/>
    <b v="1"/>
    <n v="238"/>
    <b v="1"/>
    <s v="technology/hardware"/>
    <n v="674.48"/>
    <n v="70"/>
    <x v="2"/>
    <s v="hardware"/>
    <x v="1972"/>
    <d v="2012-11-18T01:17:24"/>
  </r>
  <r>
    <n v="508525.01"/>
    <x v="0"/>
    <s v="US"/>
    <s v="USD"/>
    <n v="1470466800"/>
    <n v="1467134464"/>
    <b v="1"/>
    <n v="2051"/>
    <b v="1"/>
    <s v="technology/hardware"/>
    <n v="256.83081313131316"/>
    <n v="247"/>
    <x v="2"/>
    <s v="hardware"/>
    <x v="1973"/>
    <d v="2016-08-06T07:00:00"/>
  </r>
  <r>
    <n v="75099.199999999997"/>
    <x v="0"/>
    <s v="GB"/>
    <s v="GBP"/>
    <n v="1376899269"/>
    <n v="1371715269"/>
    <b v="1"/>
    <n v="402"/>
    <b v="1"/>
    <s v="technology/hardware"/>
    <n v="375.49599999999998"/>
    <n v="186"/>
    <x v="2"/>
    <s v="hardware"/>
    <x v="1974"/>
    <d v="2013-08-19T08:01:09"/>
  </r>
  <r>
    <n v="33393.339999999997"/>
    <x v="0"/>
    <s v="US"/>
    <s v="USD"/>
    <n v="1362938851"/>
    <n v="1360346851"/>
    <b v="1"/>
    <n v="253"/>
    <b v="1"/>
    <s v="technology/hardware"/>
    <n v="208.70837499999996"/>
    <n v="131"/>
    <x v="2"/>
    <s v="hardware"/>
    <x v="1975"/>
    <d v="2013-03-10T18:07:31"/>
  </r>
  <r>
    <n v="13864"/>
    <x v="0"/>
    <s v="GB"/>
    <s v="GBP"/>
    <n v="1373751325"/>
    <n v="1371159325"/>
    <b v="1"/>
    <n v="473"/>
    <b v="1"/>
    <s v="technology/hardware"/>
    <n v="346.6"/>
    <n v="29"/>
    <x v="2"/>
    <s v="hardware"/>
    <x v="1976"/>
    <d v="2013-07-13T21:35:25"/>
  </r>
  <r>
    <n v="201165"/>
    <x v="0"/>
    <s v="US"/>
    <s v="USD"/>
    <n v="1450511940"/>
    <n v="1446527540"/>
    <b v="1"/>
    <n v="821"/>
    <b v="1"/>
    <s v="technology/hardware"/>
    <n v="402.33"/>
    <n v="245"/>
    <x v="2"/>
    <s v="hardware"/>
    <x v="1977"/>
    <d v="2015-12-19T07:59:00"/>
  </r>
  <r>
    <n v="513422.57"/>
    <x v="0"/>
    <s v="US"/>
    <s v="USD"/>
    <n v="1339484400"/>
    <n v="1336627492"/>
    <b v="1"/>
    <n v="388"/>
    <b v="1"/>
    <s v="technology/hardware"/>
    <n v="1026.8451399999999"/>
    <n v="1323"/>
    <x v="2"/>
    <s v="hardware"/>
    <x v="1978"/>
    <d v="2012-06-12T07:00:00"/>
  </r>
  <r>
    <n v="229802.31"/>
    <x v="0"/>
    <s v="US"/>
    <s v="USD"/>
    <n v="1447909140"/>
    <n v="1444734146"/>
    <b v="1"/>
    <n v="813"/>
    <b v="1"/>
    <s v="technology/hardware"/>
    <n v="114.901155"/>
    <n v="282"/>
    <x v="2"/>
    <s v="hardware"/>
    <x v="1979"/>
    <d v="2015-11-19T04:59:00"/>
  </r>
  <r>
    <n v="177412.01"/>
    <x v="0"/>
    <s v="DE"/>
    <s v="EUR"/>
    <n v="1459684862"/>
    <n v="1456232462"/>
    <b v="1"/>
    <n v="1945"/>
    <b v="1"/>
    <s v="technology/hardware"/>
    <n v="354.82402000000002"/>
    <n v="91"/>
    <x v="2"/>
    <s v="hardware"/>
    <x v="1980"/>
    <d v="2016-04-03T12:01:02"/>
  </r>
  <r>
    <n v="381"/>
    <x v="2"/>
    <s v="CA"/>
    <s v="CAD"/>
    <n v="1404926665"/>
    <n v="1402334665"/>
    <b v="0"/>
    <n v="12"/>
    <b v="0"/>
    <s v="photography/people"/>
    <n v="5.08"/>
    <n v="31"/>
    <x v="8"/>
    <s v="people"/>
    <x v="1981"/>
    <d v="2014-07-09T17:24:25"/>
  </r>
  <r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419"/>
    <x v="2"/>
    <s v="US"/>
    <s v="USD"/>
    <n v="1472799600"/>
    <n v="1470874618"/>
    <b v="0"/>
    <n v="16"/>
    <b v="0"/>
    <s v="photography/people"/>
    <n v="4.3"/>
    <n v="88"/>
    <x v="8"/>
    <s v="people"/>
    <x v="1983"/>
    <d v="2016-09-02T07:00:00"/>
  </r>
  <r>
    <n v="3172"/>
    <x v="2"/>
    <s v="US"/>
    <s v="USD"/>
    <n v="1417377481"/>
    <n v="1412189881"/>
    <b v="0"/>
    <n v="7"/>
    <b v="0"/>
    <s v="photography/people"/>
    <n v="21.146666666666665"/>
    <n v="453"/>
    <x v="8"/>
    <s v="people"/>
    <x v="1984"/>
    <d v="2014-11-30T19:58:01"/>
  </r>
  <r>
    <n v="51"/>
    <x v="2"/>
    <s v="GB"/>
    <s v="GBP"/>
    <n v="1470178800"/>
    <n v="1467650771"/>
    <b v="0"/>
    <n v="4"/>
    <b v="0"/>
    <s v="photography/people"/>
    <n v="3.1875"/>
    <n v="12"/>
    <x v="8"/>
    <s v="people"/>
    <x v="1985"/>
    <d v="2016-08-02T23:00:00"/>
  </r>
  <r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2336"/>
    <x v="2"/>
    <s v="GB"/>
    <s v="GBP"/>
    <n v="1425223276"/>
    <n v="1422631276"/>
    <b v="0"/>
    <n v="28"/>
    <b v="0"/>
    <s v="photography/people"/>
    <n v="42.472727272727276"/>
    <n v="83"/>
    <x v="8"/>
    <s v="people"/>
    <x v="1987"/>
    <d v="2015-03-01T15:21:16"/>
  </r>
  <r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509"/>
    <x v="2"/>
    <s v="US"/>
    <s v="USD"/>
    <n v="1455338532"/>
    <n v="1454042532"/>
    <b v="0"/>
    <n v="5"/>
    <b v="0"/>
    <s v="photography/people"/>
    <n v="16.966666666666665"/>
    <n v="101"/>
    <x v="8"/>
    <s v="people"/>
    <x v="1990"/>
    <d v="2016-02-13T04:42:12"/>
  </r>
  <r>
    <n v="140"/>
    <x v="2"/>
    <s v="US"/>
    <s v="USD"/>
    <n v="1435958786"/>
    <n v="1434144386"/>
    <b v="0"/>
    <n v="3"/>
    <b v="0"/>
    <s v="photography/people"/>
    <n v="7.0000000000000009"/>
    <n v="46"/>
    <x v="8"/>
    <s v="people"/>
    <x v="1991"/>
    <d v="2015-07-03T21:26:26"/>
  </r>
  <r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655"/>
    <x v="2"/>
    <s v="US"/>
    <s v="USD"/>
    <n v="1406861438"/>
    <n v="1402973438"/>
    <b v="0"/>
    <n v="3"/>
    <b v="0"/>
    <s v="photography/people"/>
    <n v="26.200000000000003"/>
    <n v="218"/>
    <x v="8"/>
    <s v="people"/>
    <x v="1998"/>
    <d v="2014-08-01T02:50:38"/>
  </r>
  <r>
    <n v="236"/>
    <x v="2"/>
    <s v="GB"/>
    <s v="GBP"/>
    <n v="1415882108"/>
    <n v="1413286508"/>
    <b v="0"/>
    <n v="7"/>
    <b v="0"/>
    <s v="photography/people"/>
    <n v="0.76129032258064511"/>
    <n v="33"/>
    <x v="8"/>
    <s v="people"/>
    <x v="1999"/>
    <d v="2014-11-13T12:35:08"/>
  </r>
  <r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10171"/>
    <x v="0"/>
    <s v="DE"/>
    <s v="EUR"/>
    <n v="1434139200"/>
    <n v="1431406916"/>
    <b v="1"/>
    <n v="1637"/>
    <b v="1"/>
    <s v="technology/hardware"/>
    <n v="382.12909090909091"/>
    <n v="128"/>
    <x v="2"/>
    <s v="hardware"/>
    <x v="2001"/>
    <d v="2015-06-12T20:00:00"/>
  </r>
  <r>
    <n v="108397.11"/>
    <x v="0"/>
    <s v="US"/>
    <s v="USD"/>
    <n v="1485191143"/>
    <n v="1482599143"/>
    <b v="1"/>
    <n v="1375"/>
    <b v="1"/>
    <s v="technology/hardware"/>
    <n v="216.79422000000002"/>
    <n v="78"/>
    <x v="2"/>
    <s v="hardware"/>
    <x v="2002"/>
    <d v="2017-01-23T17:05:43"/>
  </r>
  <r>
    <n v="1560"/>
    <x v="0"/>
    <s v="US"/>
    <s v="USD"/>
    <n v="1278111600"/>
    <n v="1276830052"/>
    <b v="1"/>
    <n v="17"/>
    <b v="1"/>
    <s v="technology/hardware"/>
    <n v="312"/>
    <n v="91"/>
    <x v="2"/>
    <s v="hardware"/>
    <x v="2003"/>
    <d v="2010-07-02T23:00:00"/>
  </r>
  <r>
    <n v="117210.24000000001"/>
    <x v="0"/>
    <s v="US"/>
    <s v="USD"/>
    <n v="1405002663"/>
    <n v="1402410663"/>
    <b v="1"/>
    <n v="354"/>
    <b v="1"/>
    <s v="technology/hardware"/>
    <n v="234.42048"/>
    <n v="331"/>
    <x v="2"/>
    <s v="hardware"/>
    <x v="2004"/>
    <d v="2014-07-10T14:31:03"/>
  </r>
  <r>
    <n v="37104.03"/>
    <x v="0"/>
    <s v="US"/>
    <s v="USD"/>
    <n v="1381895940"/>
    <n v="1379532618"/>
    <b v="1"/>
    <n v="191"/>
    <b v="1"/>
    <s v="technology/hardware"/>
    <n v="123.68010000000001"/>
    <n v="194"/>
    <x v="2"/>
    <s v="hardware"/>
    <x v="2005"/>
    <d v="2013-10-16T03:59:00"/>
  </r>
  <r>
    <n v="123920"/>
    <x v="0"/>
    <s v="US"/>
    <s v="USD"/>
    <n v="1417611645"/>
    <n v="1414584045"/>
    <b v="1"/>
    <n v="303"/>
    <b v="1"/>
    <s v="technology/hardware"/>
    <n v="247.84"/>
    <n v="408"/>
    <x v="2"/>
    <s v="hardware"/>
    <x v="2006"/>
    <d v="2014-12-03T13:00:45"/>
  </r>
  <r>
    <n v="11570.92"/>
    <x v="0"/>
    <s v="US"/>
    <s v="USD"/>
    <n v="1282622400"/>
    <n v="1276891586"/>
    <b v="1"/>
    <n v="137"/>
    <b v="1"/>
    <s v="technology/hardware"/>
    <n v="115.7092"/>
    <n v="84"/>
    <x v="2"/>
    <s v="hardware"/>
    <x v="2007"/>
    <d v="2010-08-24T04:00:00"/>
  </r>
  <r>
    <n v="1839"/>
    <x v="0"/>
    <s v="US"/>
    <s v="USD"/>
    <n v="1316442622"/>
    <n v="1312641022"/>
    <b v="1"/>
    <n v="41"/>
    <b v="1"/>
    <s v="technology/hardware"/>
    <n v="117.07484768810599"/>
    <n v="44"/>
    <x v="2"/>
    <s v="hardware"/>
    <x v="2008"/>
    <d v="2011-09-19T14:30:22"/>
  </r>
  <r>
    <n v="152579"/>
    <x v="0"/>
    <s v="DE"/>
    <s v="EUR"/>
    <n v="1479890743"/>
    <n v="1476776743"/>
    <b v="1"/>
    <n v="398"/>
    <b v="1"/>
    <s v="technology/hardware"/>
    <n v="305.15800000000002"/>
    <n v="383"/>
    <x v="2"/>
    <s v="hardware"/>
    <x v="2009"/>
    <d v="2016-11-23T08:45:43"/>
  </r>
  <r>
    <n v="96015.9"/>
    <x v="0"/>
    <s v="US"/>
    <s v="USD"/>
    <n v="1471564491"/>
    <n v="1468972491"/>
    <b v="1"/>
    <n v="1737"/>
    <b v="1"/>
    <s v="technology/hardware"/>
    <n v="320.05299999999994"/>
    <n v="55"/>
    <x v="2"/>
    <s v="hardware"/>
    <x v="2010"/>
    <d v="2016-08-18T23:54:51"/>
  </r>
  <r>
    <n v="409782"/>
    <x v="0"/>
    <s v="AT"/>
    <s v="EUR"/>
    <n v="1452553200"/>
    <n v="1449650173"/>
    <b v="1"/>
    <n v="971"/>
    <b v="1"/>
    <s v="technology/hardware"/>
    <n v="819.56399999999996"/>
    <n v="422"/>
    <x v="2"/>
    <s v="hardware"/>
    <x v="2011"/>
    <d v="2016-01-11T23:00:00"/>
  </r>
  <r>
    <n v="11745"/>
    <x v="0"/>
    <s v="US"/>
    <s v="USD"/>
    <n v="1423165441"/>
    <n v="1420573441"/>
    <b v="1"/>
    <n v="183"/>
    <b v="1"/>
    <s v="technology/hardware"/>
    <n v="234.90000000000003"/>
    <n v="64"/>
    <x v="2"/>
    <s v="hardware"/>
    <x v="2012"/>
    <d v="2015-02-05T19:44:01"/>
  </r>
  <r>
    <n v="791862"/>
    <x v="0"/>
    <s v="US"/>
    <s v="USD"/>
    <n v="1468019014"/>
    <n v="1462835014"/>
    <b v="1"/>
    <n v="4562"/>
    <b v="1"/>
    <s v="technology/hardware"/>
    <n v="494.91374999999999"/>
    <n v="173"/>
    <x v="2"/>
    <s v="hardware"/>
    <x v="2013"/>
    <d v="2016-07-08T23:03:34"/>
  </r>
  <r>
    <n v="2344134.67"/>
    <x v="0"/>
    <s v="US"/>
    <s v="USD"/>
    <n v="1364184539"/>
    <n v="1361250539"/>
    <b v="1"/>
    <n v="26457"/>
    <b v="1"/>
    <s v="technology/hardware"/>
    <n v="7813.7822333333334"/>
    <n v="88"/>
    <x v="2"/>
    <s v="hardware"/>
    <x v="2014"/>
    <d v="2013-03-25T04:08:59"/>
  </r>
  <r>
    <n v="8136.01"/>
    <x v="0"/>
    <s v="US"/>
    <s v="USD"/>
    <n v="1315602163"/>
    <n v="1313010163"/>
    <b v="1"/>
    <n v="162"/>
    <b v="1"/>
    <s v="technology/hardware"/>
    <n v="113.00013888888888"/>
    <n v="50"/>
    <x v="2"/>
    <s v="hardware"/>
    <x v="2015"/>
    <d v="2011-09-09T21:02:43"/>
  </r>
  <r>
    <n v="92154.22"/>
    <x v="0"/>
    <s v="US"/>
    <s v="USD"/>
    <n v="1362863299"/>
    <n v="1360271299"/>
    <b v="1"/>
    <n v="479"/>
    <b v="1"/>
    <s v="technology/hardware"/>
    <n v="921.54219999999998"/>
    <n v="192"/>
    <x v="2"/>
    <s v="hardware"/>
    <x v="2016"/>
    <d v="2013-03-09T21:08:19"/>
  </r>
  <r>
    <n v="31275.599999999999"/>
    <x v="0"/>
    <s v="US"/>
    <s v="USD"/>
    <n v="1332561600"/>
    <n v="1329873755"/>
    <b v="1"/>
    <n v="426"/>
    <b v="1"/>
    <s v="technology/hardware"/>
    <n v="125.10239999999999"/>
    <n v="73"/>
    <x v="2"/>
    <s v="hardware"/>
    <x v="2017"/>
    <d v="2012-03-24T04:00:00"/>
  </r>
  <r>
    <n v="66458.23"/>
    <x v="0"/>
    <s v="IE"/>
    <s v="EUR"/>
    <n v="1439455609"/>
    <n v="1436863609"/>
    <b v="1"/>
    <n v="450"/>
    <b v="1"/>
    <s v="technology/hardware"/>
    <n v="102.24343076923077"/>
    <n v="147"/>
    <x v="2"/>
    <s v="hardware"/>
    <x v="2018"/>
    <d v="2015-08-13T08:46:49"/>
  </r>
  <r>
    <n v="193963.9"/>
    <x v="0"/>
    <s v="US"/>
    <s v="USD"/>
    <n v="1474563621"/>
    <n v="1471971621"/>
    <b v="1"/>
    <n v="1780"/>
    <b v="1"/>
    <s v="technology/hardware"/>
    <n v="484.90975000000003"/>
    <n v="108"/>
    <x v="2"/>
    <s v="hardware"/>
    <x v="2019"/>
    <d v="2016-09-22T17:00:21"/>
  </r>
  <r>
    <n v="2885"/>
    <x v="0"/>
    <s v="US"/>
    <s v="USD"/>
    <n v="1400108640"/>
    <n v="1396923624"/>
    <b v="1"/>
    <n v="122"/>
    <b v="1"/>
    <s v="technology/hardware"/>
    <n v="192.33333333333334"/>
    <n v="23"/>
    <x v="2"/>
    <s v="hardware"/>
    <x v="2020"/>
    <d v="2014-05-14T23:04:00"/>
  </r>
  <r>
    <n v="14055"/>
    <x v="0"/>
    <s v="US"/>
    <s v="USD"/>
    <n v="1411522897"/>
    <n v="1407634897"/>
    <b v="1"/>
    <n v="95"/>
    <b v="1"/>
    <s v="technology/hardware"/>
    <n v="281.10000000000002"/>
    <n v="147"/>
    <x v="2"/>
    <s v="hardware"/>
    <x v="2021"/>
    <d v="2014-09-24T01:41:37"/>
  </r>
  <r>
    <n v="125137"/>
    <x v="0"/>
    <s v="US"/>
    <s v="USD"/>
    <n v="1465652372"/>
    <n v="1463060372"/>
    <b v="1"/>
    <n v="325"/>
    <b v="1"/>
    <s v="technology/hardware"/>
    <n v="125.13700000000001"/>
    <n v="385"/>
    <x v="2"/>
    <s v="hardware"/>
    <x v="2022"/>
    <d v="2016-06-11T13:39:32"/>
  </r>
  <r>
    <n v="161459"/>
    <x v="0"/>
    <s v="US"/>
    <s v="USD"/>
    <n v="1434017153"/>
    <n v="1431425153"/>
    <b v="1"/>
    <n v="353"/>
    <b v="1"/>
    <s v="technology/hardware"/>
    <n v="161.459"/>
    <n v="457"/>
    <x v="2"/>
    <s v="hardware"/>
    <x v="2023"/>
    <d v="2015-06-11T10:05:53"/>
  </r>
  <r>
    <n v="23414"/>
    <x v="0"/>
    <s v="US"/>
    <s v="USD"/>
    <n v="1344826800"/>
    <n v="1341875544"/>
    <b v="1"/>
    <n v="105"/>
    <b v="1"/>
    <s v="technology/hardware"/>
    <n v="585.35"/>
    <n v="222"/>
    <x v="2"/>
    <s v="hardware"/>
    <x v="2024"/>
    <d v="2012-08-13T03:00:00"/>
  </r>
  <r>
    <n v="160920"/>
    <x v="0"/>
    <s v="DE"/>
    <s v="EUR"/>
    <n v="1433996746"/>
    <n v="1431404746"/>
    <b v="1"/>
    <n v="729"/>
    <b v="1"/>
    <s v="technology/hardware"/>
    <n v="201.14999999999998"/>
    <n v="220"/>
    <x v="2"/>
    <s v="hardware"/>
    <x v="2025"/>
    <d v="2015-06-11T04:25:46"/>
  </r>
  <r>
    <n v="33370.769999999997"/>
    <x v="0"/>
    <s v="US"/>
    <s v="USD"/>
    <n v="1398052740"/>
    <n v="1394127585"/>
    <b v="1"/>
    <n v="454"/>
    <b v="1"/>
    <s v="technology/hardware"/>
    <n v="133.48307999999997"/>
    <n v="73"/>
    <x v="2"/>
    <s v="hardware"/>
    <x v="2026"/>
    <d v="2014-04-21T03:59:00"/>
  </r>
  <r>
    <n v="120249"/>
    <x v="0"/>
    <s v="US"/>
    <s v="USD"/>
    <n v="1427740319"/>
    <n v="1423855919"/>
    <b v="1"/>
    <n v="539"/>
    <b v="1"/>
    <s v="technology/hardware"/>
    <n v="120.24900000000001"/>
    <n v="223"/>
    <x v="2"/>
    <s v="hardware"/>
    <x v="2027"/>
    <d v="2015-03-30T18:31:59"/>
  </r>
  <r>
    <n v="3785"/>
    <x v="0"/>
    <s v="US"/>
    <s v="USD"/>
    <n v="1268690100"/>
    <n v="1265493806"/>
    <b v="1"/>
    <n v="79"/>
    <b v="1"/>
    <s v="technology/hardware"/>
    <n v="126.16666666666667"/>
    <n v="47"/>
    <x v="2"/>
    <s v="hardware"/>
    <x v="2028"/>
    <d v="2010-03-15T21:55:00"/>
  </r>
  <r>
    <n v="9030"/>
    <x v="0"/>
    <s v="US"/>
    <s v="USD"/>
    <n v="1409099481"/>
    <n v="1406507481"/>
    <b v="1"/>
    <n v="94"/>
    <b v="1"/>
    <s v="technology/hardware"/>
    <n v="361.2"/>
    <n v="96"/>
    <x v="2"/>
    <s v="hardware"/>
    <x v="2029"/>
    <d v="2014-08-27T00:31:21"/>
  </r>
  <r>
    <n v="74134"/>
    <x v="0"/>
    <s v="GB"/>
    <s v="GBP"/>
    <n v="1354233296"/>
    <n v="1351641296"/>
    <b v="1"/>
    <n v="625"/>
    <b v="1"/>
    <s v="technology/hardware"/>
    <n v="226.239013671875"/>
    <n v="118"/>
    <x v="2"/>
    <s v="hardware"/>
    <x v="2030"/>
    <d v="2012-11-29T23:54:56"/>
  </r>
  <r>
    <n v="60175"/>
    <x v="0"/>
    <s v="NL"/>
    <s v="EUR"/>
    <n v="1420765200"/>
    <n v="1417506853"/>
    <b v="1"/>
    <n v="508"/>
    <b v="1"/>
    <s v="technology/hardware"/>
    <n v="120.35"/>
    <n v="118"/>
    <x v="2"/>
    <s v="hardware"/>
    <x v="2031"/>
    <d v="2015-01-09T01:00:00"/>
  </r>
  <r>
    <n v="76047"/>
    <x v="0"/>
    <s v="US"/>
    <s v="USD"/>
    <n v="1481778000"/>
    <n v="1479216874"/>
    <b v="1"/>
    <n v="531"/>
    <b v="1"/>
    <s v="technology/hardware"/>
    <n v="304.18799999999999"/>
    <n v="143"/>
    <x v="2"/>
    <s v="hardware"/>
    <x v="2032"/>
    <d v="2016-12-15T05:00:00"/>
  </r>
  <r>
    <n v="44669"/>
    <x v="0"/>
    <s v="US"/>
    <s v="USD"/>
    <n v="1398477518"/>
    <n v="1395885518"/>
    <b v="1"/>
    <n v="158"/>
    <b v="1"/>
    <s v="technology/hardware"/>
    <n v="178.67599999999999"/>
    <n v="282"/>
    <x v="2"/>
    <s v="hardware"/>
    <x v="2033"/>
    <d v="2014-04-26T01:58:38"/>
  </r>
  <r>
    <n v="301719.59000000003"/>
    <x v="0"/>
    <s v="US"/>
    <s v="USD"/>
    <n v="1430981880"/>
    <n v="1426216033"/>
    <b v="1"/>
    <n v="508"/>
    <b v="1"/>
    <s v="technology/hardware"/>
    <n v="386.81998717948721"/>
    <n v="593"/>
    <x v="2"/>
    <s v="hardware"/>
    <x v="2034"/>
    <d v="2015-05-07T06:58:00"/>
  </r>
  <r>
    <n v="168829.14"/>
    <x v="0"/>
    <s v="US"/>
    <s v="USD"/>
    <n v="1450486800"/>
    <n v="1446562807"/>
    <b v="1"/>
    <n v="644"/>
    <b v="1"/>
    <s v="technology/hardware"/>
    <n v="211.03642500000004"/>
    <n v="262"/>
    <x v="2"/>
    <s v="hardware"/>
    <x v="2035"/>
    <d v="2015-12-19T01:00:00"/>
  </r>
  <r>
    <n v="39500.5"/>
    <x v="0"/>
    <s v="US"/>
    <s v="USD"/>
    <n v="1399668319"/>
    <n v="1397076319"/>
    <b v="1"/>
    <n v="848"/>
    <b v="1"/>
    <s v="technology/hardware"/>
    <n v="131.66833333333335"/>
    <n v="46"/>
    <x v="2"/>
    <s v="hardware"/>
    <x v="2036"/>
    <d v="2014-05-09T20:45:19"/>
  </r>
  <r>
    <n v="30047.64"/>
    <x v="0"/>
    <s v="US"/>
    <s v="USD"/>
    <n v="1388383353"/>
    <n v="1383195753"/>
    <b v="1"/>
    <n v="429"/>
    <b v="1"/>
    <s v="technology/hardware"/>
    <n v="300.47639999999996"/>
    <n v="70"/>
    <x v="2"/>
    <s v="hardware"/>
    <x v="2037"/>
    <d v="2013-12-30T06:02:33"/>
  </r>
  <r>
    <n v="33641"/>
    <x v="0"/>
    <s v="GB"/>
    <s v="GBP"/>
    <n v="1372701600"/>
    <n v="1369895421"/>
    <b v="1"/>
    <n v="204"/>
    <b v="1"/>
    <s v="technology/hardware"/>
    <n v="420.51249999999999"/>
    <n v="164"/>
    <x v="2"/>
    <s v="hardware"/>
    <x v="2038"/>
    <d v="2013-07-01T18:00:00"/>
  </r>
  <r>
    <n v="170271"/>
    <x v="0"/>
    <s v="US"/>
    <s v="USD"/>
    <n v="1480568340"/>
    <n v="1477996325"/>
    <b v="1"/>
    <n v="379"/>
    <b v="1"/>
    <s v="technology/hardware"/>
    <n v="136.21680000000001"/>
    <n v="449"/>
    <x v="2"/>
    <s v="hardware"/>
    <x v="2039"/>
    <d v="2016-12-01T04:59:00"/>
  </r>
  <r>
    <n v="7445.14"/>
    <x v="0"/>
    <s v="US"/>
    <s v="USD"/>
    <n v="1384557303"/>
    <n v="1383257703"/>
    <b v="1"/>
    <n v="271"/>
    <b v="1"/>
    <s v="technology/hardware"/>
    <n v="248.17133333333334"/>
    <n v="27"/>
    <x v="2"/>
    <s v="hardware"/>
    <x v="2040"/>
    <d v="2013-11-15T23:15:03"/>
  </r>
  <r>
    <n v="17277"/>
    <x v="0"/>
    <s v="US"/>
    <s v="USD"/>
    <n v="1478785027"/>
    <n v="1476189427"/>
    <b v="0"/>
    <n v="120"/>
    <b v="1"/>
    <s v="technology/hardware"/>
    <n v="181.86315789473684"/>
    <n v="143"/>
    <x v="2"/>
    <s v="hardware"/>
    <x v="2041"/>
    <d v="2016-11-10T13:37:07"/>
  </r>
  <r>
    <n v="12353"/>
    <x v="0"/>
    <s v="US"/>
    <s v="USD"/>
    <n v="1453481974"/>
    <n v="1448297974"/>
    <b v="0"/>
    <n v="140"/>
    <b v="1"/>
    <s v="technology/hardware"/>
    <n v="123.53"/>
    <n v="88"/>
    <x v="2"/>
    <s v="hardware"/>
    <x v="2042"/>
    <d v="2016-01-22T16:59:34"/>
  </r>
  <r>
    <n v="7011"/>
    <x v="0"/>
    <s v="US"/>
    <s v="USD"/>
    <n v="1481432340"/>
    <n v="1476764077"/>
    <b v="0"/>
    <n v="193"/>
    <b v="1"/>
    <s v="technology/hardware"/>
    <n v="506.20938628158842"/>
    <n v="36"/>
    <x v="2"/>
    <s v="hardware"/>
    <x v="2043"/>
    <d v="2016-12-11T04:59:00"/>
  </r>
  <r>
    <n v="16232"/>
    <x v="0"/>
    <s v="US"/>
    <s v="USD"/>
    <n v="1434212714"/>
    <n v="1431620714"/>
    <b v="0"/>
    <n v="180"/>
    <b v="1"/>
    <s v="technology/hardware"/>
    <n v="108.21333333333334"/>
    <n v="90"/>
    <x v="2"/>
    <s v="hardware"/>
    <x v="2044"/>
    <d v="2015-06-13T16:25:14"/>
  </r>
  <r>
    <n v="40140.01"/>
    <x v="0"/>
    <s v="US"/>
    <s v="USD"/>
    <n v="1341799647"/>
    <n v="1339207647"/>
    <b v="0"/>
    <n v="263"/>
    <b v="1"/>
    <s v="technology/hardware"/>
    <n v="819.18387755102037"/>
    <n v="152"/>
    <x v="2"/>
    <s v="hardware"/>
    <x v="2045"/>
    <d v="2012-07-09T02:07:27"/>
  </r>
  <r>
    <n v="12110"/>
    <x v="0"/>
    <s v="US"/>
    <s v="USD"/>
    <n v="1369282044"/>
    <n v="1366690044"/>
    <b v="0"/>
    <n v="217"/>
    <b v="1"/>
    <s v="technology/hardware"/>
    <n v="121.10000000000001"/>
    <n v="55"/>
    <x v="2"/>
    <s v="hardware"/>
    <x v="2046"/>
    <d v="2013-05-23T04:07:24"/>
  </r>
  <r>
    <n v="100939"/>
    <x v="0"/>
    <s v="AU"/>
    <s v="AUD"/>
    <n v="1429228800"/>
    <n v="1426714870"/>
    <b v="0"/>
    <n v="443"/>
    <b v="1"/>
    <s v="technology/hardware"/>
    <n v="102.99897959183673"/>
    <n v="227"/>
    <x v="2"/>
    <s v="hardware"/>
    <x v="2047"/>
    <d v="2015-04-17T00:00:00"/>
  </r>
  <r>
    <n v="126082.45"/>
    <x v="0"/>
    <s v="US"/>
    <s v="USD"/>
    <n v="1369323491"/>
    <n v="1366731491"/>
    <b v="0"/>
    <n v="1373"/>
    <b v="1"/>
    <s v="technology/hardware"/>
    <n v="148.33229411764705"/>
    <n v="91"/>
    <x v="2"/>
    <s v="hardware"/>
    <x v="2048"/>
    <d v="2013-05-23T15:38:11"/>
  </r>
  <r>
    <n v="60095.35"/>
    <x v="0"/>
    <s v="GB"/>
    <s v="GBP"/>
    <n v="1386025140"/>
    <n v="1382963963"/>
    <b v="0"/>
    <n v="742"/>
    <b v="1"/>
    <s v="technology/hardware"/>
    <n v="120.19070000000001"/>
    <n v="80"/>
    <x v="2"/>
    <s v="hardware"/>
    <x v="2049"/>
    <d v="2013-12-02T22:59:00"/>
  </r>
  <r>
    <n v="47327"/>
    <x v="0"/>
    <s v="US"/>
    <s v="USD"/>
    <n v="1433036578"/>
    <n v="1429580578"/>
    <b v="0"/>
    <n v="170"/>
    <b v="1"/>
    <s v="technology/hardware"/>
    <n v="473.27000000000004"/>
    <n v="278"/>
    <x v="2"/>
    <s v="hardware"/>
    <x v="2050"/>
    <d v="2015-05-31T01:42:58"/>
  </r>
  <r>
    <n v="10429"/>
    <x v="0"/>
    <s v="US"/>
    <s v="USD"/>
    <n v="1388017937"/>
    <n v="1385425937"/>
    <b v="0"/>
    <n v="242"/>
    <b v="1"/>
    <s v="technology/hardware"/>
    <n v="130.36250000000001"/>
    <n v="43"/>
    <x v="2"/>
    <s v="hardware"/>
    <x v="2051"/>
    <d v="2013-12-26T00:32:17"/>
  </r>
  <r>
    <n v="176524"/>
    <x v="0"/>
    <s v="US"/>
    <s v="USD"/>
    <n v="1455933653"/>
    <n v="1452045653"/>
    <b v="0"/>
    <n v="541"/>
    <b v="1"/>
    <s v="technology/hardware"/>
    <n v="353.048"/>
    <n v="326"/>
    <x v="2"/>
    <s v="hardware"/>
    <x v="2052"/>
    <d v="2016-02-20T02:00:53"/>
  </r>
  <r>
    <n v="5051"/>
    <x v="0"/>
    <s v="US"/>
    <s v="USD"/>
    <n v="1448466551"/>
    <n v="1445870951"/>
    <b v="0"/>
    <n v="121"/>
    <b v="1"/>
    <s v="technology/hardware"/>
    <n v="101.02"/>
    <n v="41"/>
    <x v="2"/>
    <s v="hardware"/>
    <x v="2053"/>
    <d v="2015-11-25T15:49:11"/>
  </r>
  <r>
    <n v="39757"/>
    <x v="0"/>
    <s v="GB"/>
    <s v="GBP"/>
    <n v="1399033810"/>
    <n v="1396441810"/>
    <b v="0"/>
    <n v="621"/>
    <b v="1"/>
    <s v="technology/hardware"/>
    <n v="113.59142857142857"/>
    <n v="64"/>
    <x v="2"/>
    <s v="hardware"/>
    <x v="2054"/>
    <d v="2014-05-02T12:30:10"/>
  </r>
  <r>
    <n v="10045"/>
    <x v="0"/>
    <s v="US"/>
    <s v="USD"/>
    <n v="1417579200"/>
    <n v="1415031043"/>
    <b v="0"/>
    <n v="101"/>
    <b v="1"/>
    <s v="technology/hardware"/>
    <n v="167.41666666666666"/>
    <n v="99"/>
    <x v="2"/>
    <s v="hardware"/>
    <x v="2055"/>
    <d v="2014-12-03T04:00:00"/>
  </r>
  <r>
    <n v="76726"/>
    <x v="0"/>
    <s v="US"/>
    <s v="USD"/>
    <n v="1366222542"/>
    <n v="1363630542"/>
    <b v="0"/>
    <n v="554"/>
    <b v="1"/>
    <s v="technology/hardware"/>
    <n v="153.452"/>
    <n v="138"/>
    <x v="2"/>
    <s v="hardware"/>
    <x v="2056"/>
    <d v="2013-04-17T18:15:42"/>
  </r>
  <r>
    <n v="30334.83"/>
    <x v="0"/>
    <s v="GB"/>
    <s v="GBP"/>
    <n v="1456487532"/>
    <n v="1453895532"/>
    <b v="0"/>
    <n v="666"/>
    <b v="1"/>
    <s v="technology/hardware"/>
    <n v="202.23220000000001"/>
    <n v="45"/>
    <x v="2"/>
    <s v="hardware"/>
    <x v="2057"/>
    <d v="2016-02-26T11:52:12"/>
  </r>
  <r>
    <n v="4308"/>
    <x v="0"/>
    <s v="GB"/>
    <s v="GBP"/>
    <n v="1425326400"/>
    <n v="1421916830"/>
    <b v="0"/>
    <n v="410"/>
    <b v="1"/>
    <s v="technology/hardware"/>
    <n v="168.28125"/>
    <n v="10"/>
    <x v="2"/>
    <s v="hardware"/>
    <x v="2058"/>
    <d v="2015-03-02T20:00:00"/>
  </r>
  <r>
    <n v="43037"/>
    <x v="0"/>
    <s v="US"/>
    <s v="USD"/>
    <n v="1454277540"/>
    <n v="1450880854"/>
    <b v="0"/>
    <n v="375"/>
    <b v="1"/>
    <s v="technology/hardware"/>
    <n v="143.45666666666668"/>
    <n v="114"/>
    <x v="2"/>
    <s v="hardware"/>
    <x v="2059"/>
    <d v="2016-01-31T21:59:00"/>
  </r>
  <r>
    <n v="49100"/>
    <x v="0"/>
    <s v="US"/>
    <s v="USD"/>
    <n v="1406129150"/>
    <n v="1400945150"/>
    <b v="0"/>
    <n v="1364"/>
    <b v="1"/>
    <s v="technology/hardware"/>
    <n v="196.4"/>
    <n v="35"/>
    <x v="2"/>
    <s v="hardware"/>
    <x v="2060"/>
    <d v="2014-07-23T15:25:50"/>
  </r>
  <r>
    <n v="5396"/>
    <x v="0"/>
    <s v="US"/>
    <s v="USD"/>
    <n v="1483208454"/>
    <n v="1480616454"/>
    <b v="0"/>
    <n v="35"/>
    <b v="1"/>
    <s v="technology/hardware"/>
    <n v="107.91999999999999"/>
    <n v="154"/>
    <x v="2"/>
    <s v="hardware"/>
    <x v="2061"/>
    <d v="2016-12-31T18:20:54"/>
  </r>
  <r>
    <n v="114977"/>
    <x v="0"/>
    <s v="DK"/>
    <s v="DKK"/>
    <n v="1458807098"/>
    <n v="1456218698"/>
    <b v="0"/>
    <n v="203"/>
    <b v="1"/>
    <s v="technology/hardware"/>
    <n v="114.97699999999999"/>
    <n v="566"/>
    <x v="2"/>
    <s v="hardware"/>
    <x v="2062"/>
    <d v="2016-03-24T08:11:38"/>
  </r>
  <r>
    <n v="5922"/>
    <x v="0"/>
    <s v="DE"/>
    <s v="EUR"/>
    <n v="1463333701"/>
    <n v="1460482501"/>
    <b v="0"/>
    <n v="49"/>
    <b v="1"/>
    <s v="technology/hardware"/>
    <n v="148.04999999999998"/>
    <n v="120"/>
    <x v="2"/>
    <s v="hardware"/>
    <x v="2063"/>
    <d v="2016-05-15T17:35:01"/>
  </r>
  <r>
    <n v="500784.27"/>
    <x v="0"/>
    <s v="US"/>
    <s v="USD"/>
    <n v="1370001600"/>
    <n v="1366879523"/>
    <b v="0"/>
    <n v="5812"/>
    <b v="1"/>
    <s v="technology/hardware"/>
    <n v="191.16676082790633"/>
    <n v="86"/>
    <x v="2"/>
    <s v="hardware"/>
    <x v="2064"/>
    <d v="2013-05-31T12:00:00"/>
  </r>
  <r>
    <n v="79686.05"/>
    <x v="0"/>
    <s v="GB"/>
    <s v="GBP"/>
    <n v="1387958429"/>
    <n v="1385366429"/>
    <b v="0"/>
    <n v="1556"/>
    <b v="1"/>
    <s v="technology/hardware"/>
    <n v="199.215125"/>
    <n v="51"/>
    <x v="2"/>
    <s v="hardware"/>
    <x v="2065"/>
    <d v="2013-12-25T08:00:29"/>
  </r>
  <r>
    <n v="4372"/>
    <x v="0"/>
    <s v="US"/>
    <s v="USD"/>
    <n v="1408818683"/>
    <n v="1406226683"/>
    <b v="0"/>
    <n v="65"/>
    <b v="1"/>
    <s v="technology/hardware"/>
    <n v="218.6"/>
    <n v="67"/>
    <x v="2"/>
    <s v="hardware"/>
    <x v="2066"/>
    <d v="2014-08-23T18:31:23"/>
  </r>
  <r>
    <n v="628"/>
    <x v="0"/>
    <s v="GB"/>
    <s v="GBP"/>
    <n v="1432499376"/>
    <n v="1429648176"/>
    <b v="0"/>
    <n v="10"/>
    <b v="1"/>
    <s v="technology/hardware"/>
    <n v="126.86868686868686"/>
    <n v="62"/>
    <x v="2"/>
    <s v="hardware"/>
    <x v="2067"/>
    <d v="2015-05-24T20:29:36"/>
  </r>
  <r>
    <n v="26305.97"/>
    <x v="0"/>
    <s v="US"/>
    <s v="USD"/>
    <n v="1476994315"/>
    <n v="1474402315"/>
    <b v="0"/>
    <n v="76"/>
    <b v="1"/>
    <s v="technology/hardware"/>
    <n v="105.22388000000001"/>
    <n v="346"/>
    <x v="2"/>
    <s v="hardware"/>
    <x v="2068"/>
    <d v="2016-10-20T20:11:55"/>
  </r>
  <r>
    <n v="64203.33"/>
    <x v="0"/>
    <s v="US"/>
    <s v="USD"/>
    <n v="1451776791"/>
    <n v="1449098391"/>
    <b v="0"/>
    <n v="263"/>
    <b v="1"/>
    <s v="technology/hardware"/>
    <n v="128.40666000000002"/>
    <n v="244"/>
    <x v="2"/>
    <s v="hardware"/>
    <x v="2069"/>
    <d v="2016-01-02T23:19:51"/>
  </r>
  <r>
    <n v="396659"/>
    <x v="0"/>
    <s v="DE"/>
    <s v="EUR"/>
    <n v="1467128723"/>
    <n v="1464536723"/>
    <b v="0"/>
    <n v="1530"/>
    <b v="1"/>
    <s v="technology/hardware"/>
    <n v="317.3272"/>
    <n v="259"/>
    <x v="2"/>
    <s v="hardware"/>
    <x v="2070"/>
    <d v="2016-06-28T15:45:23"/>
  </r>
  <r>
    <n v="56146"/>
    <x v="0"/>
    <s v="US"/>
    <s v="USD"/>
    <n v="1475390484"/>
    <n v="1471502484"/>
    <b v="0"/>
    <n v="278"/>
    <b v="1"/>
    <s v="technology/hardware"/>
    <n v="280.73"/>
    <n v="201"/>
    <x v="2"/>
    <s v="hardware"/>
    <x v="2071"/>
    <d v="2016-10-02T06:41:24"/>
  </r>
  <r>
    <n v="79173"/>
    <x v="0"/>
    <s v="US"/>
    <s v="USD"/>
    <n v="1462629432"/>
    <n v="1460037432"/>
    <b v="0"/>
    <n v="350"/>
    <b v="1"/>
    <s v="technology/hardware"/>
    <n v="110.73146853146854"/>
    <n v="226"/>
    <x v="2"/>
    <s v="hardware"/>
    <x v="2072"/>
    <d v="2016-05-07T13:57:12"/>
  </r>
  <r>
    <n v="152604.29999999999"/>
    <x v="0"/>
    <s v="US"/>
    <s v="USD"/>
    <n v="1431100918"/>
    <n v="1427212918"/>
    <b v="0"/>
    <n v="470"/>
    <b v="1"/>
    <s v="technology/hardware"/>
    <n v="152.60429999999999"/>
    <n v="324"/>
    <x v="2"/>
    <s v="hardware"/>
    <x v="2073"/>
    <d v="2015-05-08T16:01:58"/>
  </r>
  <r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167820.6"/>
    <x v="0"/>
    <s v="US"/>
    <s v="USD"/>
    <n v="1374769288"/>
    <n v="1372177288"/>
    <b v="0"/>
    <n v="8200"/>
    <b v="1"/>
    <s v="technology/hardware"/>
    <n v="1678.3738373837384"/>
    <n v="20"/>
    <x v="2"/>
    <s v="hardware"/>
    <x v="2075"/>
    <d v="2013-07-25T16:21:28"/>
  </r>
  <r>
    <n v="972594.99"/>
    <x v="0"/>
    <s v="GB"/>
    <s v="GBP"/>
    <n v="1406149689"/>
    <n v="1402693689"/>
    <b v="0"/>
    <n v="8359"/>
    <b v="1"/>
    <s v="technology/hardware"/>
    <n v="543.349156424581"/>
    <n v="116"/>
    <x v="2"/>
    <s v="hardware"/>
    <x v="2076"/>
    <d v="2014-07-23T21:08:09"/>
  </r>
  <r>
    <n v="57754"/>
    <x v="0"/>
    <s v="US"/>
    <s v="USD"/>
    <n v="1433538000"/>
    <n v="1428541276"/>
    <b v="0"/>
    <n v="188"/>
    <b v="1"/>
    <s v="technology/hardware"/>
    <n v="115.50800000000001"/>
    <n v="307"/>
    <x v="2"/>
    <s v="hardware"/>
    <x v="2077"/>
    <d v="2015-06-05T21:00:00"/>
  </r>
  <r>
    <n v="26241"/>
    <x v="0"/>
    <s v="ES"/>
    <s v="EUR"/>
    <n v="1482085857"/>
    <n v="1479493857"/>
    <b v="0"/>
    <n v="48"/>
    <b v="1"/>
    <s v="technology/hardware"/>
    <n v="131.20499999999998"/>
    <n v="546"/>
    <x v="2"/>
    <s v="hardware"/>
    <x v="2078"/>
    <d v="2016-12-18T18:30:57"/>
  </r>
  <r>
    <n v="28817"/>
    <x v="0"/>
    <s v="GB"/>
    <s v="GBP"/>
    <n v="1435258800"/>
    <n v="1432659793"/>
    <b v="0"/>
    <n v="607"/>
    <b v="1"/>
    <s v="technology/hardware"/>
    <n v="288.17"/>
    <n v="47"/>
    <x v="2"/>
    <s v="hardware"/>
    <x v="2079"/>
    <d v="2015-06-25T19:00:00"/>
  </r>
  <r>
    <n v="5078"/>
    <x v="0"/>
    <s v="US"/>
    <s v="USD"/>
    <n v="1447286300"/>
    <n v="1444690700"/>
    <b v="0"/>
    <n v="50"/>
    <b v="1"/>
    <s v="technology/hardware"/>
    <n v="507.8"/>
    <n v="101"/>
    <x v="2"/>
    <s v="hardware"/>
    <x v="2080"/>
    <d v="2015-11-11T23:58:20"/>
  </r>
  <r>
    <n v="4010"/>
    <x v="0"/>
    <s v="US"/>
    <s v="USD"/>
    <n v="1337144340"/>
    <n v="1333597555"/>
    <b v="0"/>
    <n v="55"/>
    <b v="1"/>
    <s v="music/indie rock"/>
    <n v="114.57142857142857"/>
    <n v="72"/>
    <x v="4"/>
    <s v="indie rock"/>
    <x v="2081"/>
    <d v="2012-05-16T04:59:00"/>
  </r>
  <r>
    <n v="1661"/>
    <x v="0"/>
    <s v="US"/>
    <s v="USD"/>
    <n v="1322106796"/>
    <n v="1316919196"/>
    <b v="0"/>
    <n v="38"/>
    <b v="1"/>
    <s v="music/indie rock"/>
    <n v="110.73333333333333"/>
    <n v="43"/>
    <x v="4"/>
    <s v="indie rock"/>
    <x v="2082"/>
    <d v="2011-11-24T03:53:16"/>
  </r>
  <r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250"/>
    <x v="0"/>
    <s v="US"/>
    <s v="USD"/>
    <n v="1399186740"/>
    <n v="1396468782"/>
    <b v="0"/>
    <n v="46"/>
    <b v="1"/>
    <s v="music/indie rock"/>
    <n v="108.33333333333333"/>
    <n v="70"/>
    <x v="4"/>
    <s v="indie rock"/>
    <x v="2084"/>
    <d v="2014-05-04T06:59:00"/>
  </r>
  <r>
    <n v="7412"/>
    <x v="0"/>
    <s v="US"/>
    <s v="USD"/>
    <n v="1342382587"/>
    <n v="1339790587"/>
    <b v="0"/>
    <n v="83"/>
    <b v="1"/>
    <s v="music/indie rock"/>
    <n v="123.53333333333335"/>
    <n v="89"/>
    <x v="4"/>
    <s v="indie rock"/>
    <x v="2085"/>
    <d v="2012-07-15T20:03:07"/>
  </r>
  <r>
    <n v="4028"/>
    <x v="0"/>
    <s v="US"/>
    <s v="USD"/>
    <n v="1323838740"/>
    <n v="1321200332"/>
    <b v="0"/>
    <n v="35"/>
    <b v="1"/>
    <s v="music/indie rock"/>
    <n v="100.69999999999999"/>
    <n v="115"/>
    <x v="4"/>
    <s v="indie rock"/>
    <x v="2086"/>
    <d v="2011-12-14T04:59:00"/>
  </r>
  <r>
    <n v="1553"/>
    <x v="0"/>
    <s v="US"/>
    <s v="USD"/>
    <n v="1315457658"/>
    <n v="1312865658"/>
    <b v="0"/>
    <n v="25"/>
    <b v="1"/>
    <s v="music/indie rock"/>
    <n v="103.53333333333335"/>
    <n v="62"/>
    <x v="4"/>
    <s v="indie rock"/>
    <x v="2087"/>
    <d v="2011-09-08T04:54:18"/>
  </r>
  <r>
    <n v="3465.32"/>
    <x v="0"/>
    <s v="US"/>
    <s v="USD"/>
    <n v="1284177540"/>
    <n v="1281028152"/>
    <b v="0"/>
    <n v="75"/>
    <b v="1"/>
    <s v="music/indie rock"/>
    <n v="115.51066666666668"/>
    <n v="46"/>
    <x v="4"/>
    <s v="indie rock"/>
    <x v="2088"/>
    <d v="2010-09-11T03:59:00"/>
  </r>
  <r>
    <n v="3010.01"/>
    <x v="0"/>
    <s v="US"/>
    <s v="USD"/>
    <n v="1375408194"/>
    <n v="1372384194"/>
    <b v="0"/>
    <n v="62"/>
    <b v="1"/>
    <s v="music/indie rock"/>
    <n v="120.4004"/>
    <n v="48"/>
    <x v="4"/>
    <s v="indie rock"/>
    <x v="2089"/>
    <d v="2013-08-02T01:49:54"/>
  </r>
  <r>
    <n v="9203.23"/>
    <x v="0"/>
    <s v="US"/>
    <s v="USD"/>
    <n v="1361696955"/>
    <n v="1359104955"/>
    <b v="0"/>
    <n v="160"/>
    <b v="1"/>
    <s v="music/indie rock"/>
    <n v="115.040375"/>
    <n v="57"/>
    <x v="4"/>
    <s v="indie rock"/>
    <x v="2090"/>
    <d v="2013-02-24T09:09:15"/>
  </r>
  <r>
    <n v="21684.2"/>
    <x v="0"/>
    <s v="US"/>
    <s v="USD"/>
    <n v="1299009600"/>
    <n v="1294818278"/>
    <b v="0"/>
    <n v="246"/>
    <b v="1"/>
    <s v="music/indie rock"/>
    <n v="120.46777777777777"/>
    <n v="88"/>
    <x v="4"/>
    <s v="indie rock"/>
    <x v="2091"/>
    <d v="2011-03-01T20:00:00"/>
  </r>
  <r>
    <n v="6077"/>
    <x v="0"/>
    <s v="US"/>
    <s v="USD"/>
    <n v="1318006732"/>
    <n v="1312822732"/>
    <b v="0"/>
    <n v="55"/>
    <b v="1"/>
    <s v="music/indie rock"/>
    <n v="101.28333333333333"/>
    <n v="110"/>
    <x v="4"/>
    <s v="indie rock"/>
    <x v="2092"/>
    <d v="2011-10-07T16:58:52"/>
  </r>
  <r>
    <n v="1537"/>
    <x v="0"/>
    <s v="US"/>
    <s v="USD"/>
    <n v="1356211832"/>
    <n v="1351024232"/>
    <b v="0"/>
    <n v="23"/>
    <b v="1"/>
    <s v="music/indie rock"/>
    <n v="102.46666666666667"/>
    <n v="66"/>
    <x v="4"/>
    <s v="indie rock"/>
    <x v="2093"/>
    <d v="2012-12-22T21:30:32"/>
  </r>
  <r>
    <n v="4219"/>
    <x v="0"/>
    <s v="US"/>
    <s v="USD"/>
    <n v="1330916400"/>
    <n v="1327969730"/>
    <b v="0"/>
    <n v="72"/>
    <b v="1"/>
    <s v="music/indie rock"/>
    <n v="120.54285714285714"/>
    <n v="58"/>
    <x v="4"/>
    <s v="indie rock"/>
    <x v="2094"/>
    <d v="2012-03-05T03:00:00"/>
  </r>
  <r>
    <n v="2500"/>
    <x v="0"/>
    <s v="US"/>
    <s v="USD"/>
    <n v="1317576973"/>
    <n v="1312392973"/>
    <b v="0"/>
    <n v="22"/>
    <b v="1"/>
    <s v="music/indie rock"/>
    <n v="100"/>
    <n v="113"/>
    <x v="4"/>
    <s v="indie rock"/>
    <x v="2095"/>
    <d v="2011-10-02T17:36:13"/>
  </r>
  <r>
    <n v="610"/>
    <x v="0"/>
    <s v="US"/>
    <s v="USD"/>
    <n v="1351223940"/>
    <n v="1349892735"/>
    <b v="0"/>
    <n v="14"/>
    <b v="1"/>
    <s v="music/indie rock"/>
    <n v="101.66666666666666"/>
    <n v="43"/>
    <x v="4"/>
    <s v="indie rock"/>
    <x v="2096"/>
    <d v="2012-10-26T03:59:00"/>
  </r>
  <r>
    <n v="3000"/>
    <x v="0"/>
    <s v="US"/>
    <s v="USD"/>
    <n v="1322751735"/>
    <n v="1317564135"/>
    <b v="0"/>
    <n v="38"/>
    <b v="1"/>
    <s v="music/indie rock"/>
    <n v="100"/>
    <n v="78"/>
    <x v="4"/>
    <s v="indie rock"/>
    <x v="2097"/>
    <d v="2011-12-01T15:02:15"/>
  </r>
  <r>
    <n v="6020"/>
    <x v="0"/>
    <s v="US"/>
    <s v="USD"/>
    <n v="1331174635"/>
    <n v="1328582635"/>
    <b v="0"/>
    <n v="32"/>
    <b v="1"/>
    <s v="music/indie rock"/>
    <n v="100.33333333333334"/>
    <n v="188"/>
    <x v="4"/>
    <s v="indie rock"/>
    <x v="2098"/>
    <d v="2012-03-08T02:43:55"/>
  </r>
  <r>
    <n v="3971"/>
    <x v="0"/>
    <s v="US"/>
    <s v="USD"/>
    <n v="1435808400"/>
    <n v="1434650084"/>
    <b v="0"/>
    <n v="63"/>
    <b v="1"/>
    <s v="music/indie rock"/>
    <n v="132.36666666666667"/>
    <n v="63"/>
    <x v="4"/>
    <s v="indie rock"/>
    <x v="2099"/>
    <d v="2015-07-02T03:40:00"/>
  </r>
  <r>
    <n v="820"/>
    <x v="0"/>
    <s v="US"/>
    <s v="USD"/>
    <n v="1341028740"/>
    <n v="1339704141"/>
    <b v="0"/>
    <n v="27"/>
    <b v="1"/>
    <s v="music/indie rock"/>
    <n v="136.66666666666666"/>
    <n v="30"/>
    <x v="4"/>
    <s v="indie rock"/>
    <x v="2100"/>
    <d v="2012-06-30T03:59:00"/>
  </r>
  <r>
    <n v="2265"/>
    <x v="0"/>
    <s v="US"/>
    <s v="USD"/>
    <n v="1329104114"/>
    <n v="1323920114"/>
    <b v="0"/>
    <n v="44"/>
    <b v="1"/>
    <s v="music/indie rock"/>
    <n v="113.25"/>
    <n v="51"/>
    <x v="4"/>
    <s v="indie rock"/>
    <x v="2101"/>
    <d v="2012-02-13T03:35:14"/>
  </r>
  <r>
    <n v="1360"/>
    <x v="0"/>
    <s v="US"/>
    <s v="USD"/>
    <n v="1304628648"/>
    <n v="1302036648"/>
    <b v="0"/>
    <n v="38"/>
    <b v="1"/>
    <s v="music/indie rock"/>
    <n v="136"/>
    <n v="35"/>
    <x v="4"/>
    <s v="indie rock"/>
    <x v="2102"/>
    <d v="2011-05-05T20:50:48"/>
  </r>
  <r>
    <n v="11364"/>
    <x v="0"/>
    <s v="US"/>
    <s v="USD"/>
    <n v="1352488027"/>
    <n v="1349892427"/>
    <b v="0"/>
    <n v="115"/>
    <b v="1"/>
    <s v="music/indie rock"/>
    <n v="146.12318374694613"/>
    <n v="98"/>
    <x v="4"/>
    <s v="indie rock"/>
    <x v="2103"/>
    <d v="2012-11-09T19:07:07"/>
  </r>
  <r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355"/>
    <x v="0"/>
    <s v="US"/>
    <s v="USD"/>
    <n v="1359176974"/>
    <n v="1356584974"/>
    <b v="0"/>
    <n v="44"/>
    <b v="1"/>
    <s v="music/indie rock"/>
    <n v="107.04545454545456"/>
    <n v="53"/>
    <x v="4"/>
    <s v="indie rock"/>
    <x v="2106"/>
    <d v="2013-01-26T05:09:34"/>
  </r>
  <r>
    <n v="2154.66"/>
    <x v="0"/>
    <s v="US"/>
    <s v="USD"/>
    <n v="1415815393"/>
    <n v="1413997393"/>
    <b v="0"/>
    <n v="58"/>
    <b v="1"/>
    <s v="music/indie rock"/>
    <n v="107.73299999999999"/>
    <n v="37"/>
    <x v="4"/>
    <s v="indie rock"/>
    <x v="2107"/>
    <d v="2014-11-12T18:03:13"/>
  </r>
  <r>
    <n v="17170"/>
    <x v="0"/>
    <s v="US"/>
    <s v="USD"/>
    <n v="1347249300"/>
    <n v="1344917580"/>
    <b v="0"/>
    <n v="191"/>
    <b v="1"/>
    <s v="music/indie rock"/>
    <n v="107.31250000000001"/>
    <n v="89"/>
    <x v="4"/>
    <s v="indie rock"/>
    <x v="2108"/>
    <d v="2012-09-10T03:55:00"/>
  </r>
  <r>
    <n v="4261"/>
    <x v="0"/>
    <s v="US"/>
    <s v="USD"/>
    <n v="1436115617"/>
    <n v="1433523617"/>
    <b v="0"/>
    <n v="40"/>
    <b v="1"/>
    <s v="music/indie rock"/>
    <n v="106.52500000000001"/>
    <n v="106"/>
    <x v="4"/>
    <s v="indie rock"/>
    <x v="2109"/>
    <d v="2015-07-05T17:00:17"/>
  </r>
  <r>
    <n v="2007"/>
    <x v="0"/>
    <s v="US"/>
    <s v="USD"/>
    <n v="1401253140"/>
    <n v="1398873969"/>
    <b v="0"/>
    <n v="38"/>
    <b v="1"/>
    <s v="music/indie rock"/>
    <n v="100.35000000000001"/>
    <n v="52"/>
    <x v="4"/>
    <s v="indie rock"/>
    <x v="2110"/>
    <d v="2014-05-28T04:59:00"/>
  </r>
  <r>
    <n v="2130"/>
    <x v="0"/>
    <s v="US"/>
    <s v="USD"/>
    <n v="1313370000"/>
    <n v="1307594625"/>
    <b v="0"/>
    <n v="39"/>
    <b v="1"/>
    <s v="music/indie rock"/>
    <n v="106.5"/>
    <n v="54"/>
    <x v="4"/>
    <s v="indie rock"/>
    <x v="2111"/>
    <d v="2011-08-15T01:00:00"/>
  </r>
  <r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7340"/>
    <x v="0"/>
    <s v="US"/>
    <s v="USD"/>
    <n v="1411505176"/>
    <n v="1408481176"/>
    <b v="0"/>
    <n v="107"/>
    <b v="1"/>
    <s v="music/indie rock"/>
    <n v="104.85714285714285"/>
    <n v="68"/>
    <x v="4"/>
    <s v="indie rock"/>
    <x v="2113"/>
    <d v="2014-09-23T20:46:16"/>
  </r>
  <r>
    <n v="5235"/>
    <x v="0"/>
    <s v="US"/>
    <s v="USD"/>
    <n v="1291870740"/>
    <n v="1286480070"/>
    <b v="0"/>
    <n v="147"/>
    <b v="1"/>
    <s v="music/indie rock"/>
    <n v="104.69999999999999"/>
    <n v="35"/>
    <x v="4"/>
    <s v="indie rock"/>
    <x v="2114"/>
    <d v="2010-12-09T04:59:00"/>
  </r>
  <r>
    <n v="3385"/>
    <x v="0"/>
    <s v="US"/>
    <s v="USD"/>
    <n v="1298167001"/>
    <n v="1295575001"/>
    <b v="0"/>
    <n v="36"/>
    <b v="1"/>
    <s v="music/indie rock"/>
    <n v="225.66666666666669"/>
    <n v="94"/>
    <x v="4"/>
    <s v="indie rock"/>
    <x v="2115"/>
    <d v="2011-02-20T01:56:41"/>
  </r>
  <r>
    <n v="48434"/>
    <x v="0"/>
    <s v="US"/>
    <s v="USD"/>
    <n v="1349203203"/>
    <n v="1345056003"/>
    <b v="0"/>
    <n v="92"/>
    <b v="1"/>
    <s v="music/indie rock"/>
    <n v="100.90416666666667"/>
    <n v="526"/>
    <x v="4"/>
    <s v="indie rock"/>
    <x v="2116"/>
    <d v="2012-10-02T18:40:03"/>
  </r>
  <r>
    <n v="1773"/>
    <x v="0"/>
    <s v="US"/>
    <s v="USD"/>
    <n v="1445921940"/>
    <n v="1444699549"/>
    <b v="0"/>
    <n v="35"/>
    <b v="1"/>
    <s v="music/indie rock"/>
    <n v="147.75"/>
    <n v="50"/>
    <x v="4"/>
    <s v="indie rock"/>
    <x v="2117"/>
    <d v="2015-10-27T04:59:00"/>
  </r>
  <r>
    <n v="1346.11"/>
    <x v="0"/>
    <s v="US"/>
    <s v="USD"/>
    <n v="1311538136"/>
    <n v="1308946136"/>
    <b v="0"/>
    <n v="17"/>
    <b v="1"/>
    <s v="music/indie rock"/>
    <n v="134.61099999999999"/>
    <n v="79"/>
    <x v="4"/>
    <s v="indie rock"/>
    <x v="2118"/>
    <d v="2011-07-24T20:08:56"/>
  </r>
  <r>
    <n v="2015"/>
    <x v="0"/>
    <s v="US"/>
    <s v="USD"/>
    <n v="1345086445"/>
    <n v="1342494445"/>
    <b v="0"/>
    <n v="22"/>
    <b v="1"/>
    <s v="music/indie rock"/>
    <n v="100.75"/>
    <n v="91"/>
    <x v="4"/>
    <s v="indie rock"/>
    <x v="2119"/>
    <d v="2012-08-16T03:07:25"/>
  </r>
  <r>
    <n v="8070.43"/>
    <x v="0"/>
    <s v="US"/>
    <s v="USD"/>
    <n v="1388617736"/>
    <n v="1384384136"/>
    <b v="0"/>
    <n v="69"/>
    <b v="1"/>
    <s v="music/indie rock"/>
    <n v="100.880375"/>
    <n v="116"/>
    <x v="4"/>
    <s v="indie rock"/>
    <x v="2120"/>
    <d v="2014-01-01T23:08:56"/>
  </r>
  <r>
    <n v="284"/>
    <x v="2"/>
    <s v="CH"/>
    <s v="CHF"/>
    <n v="1484156948"/>
    <n v="1481564948"/>
    <b v="0"/>
    <n v="10"/>
    <b v="0"/>
    <s v="games/video games"/>
    <n v="0.56800000000000006"/>
    <n v="28"/>
    <x v="6"/>
    <s v="video games"/>
    <x v="2121"/>
    <d v="2017-01-11T17:49:08"/>
  </r>
  <r>
    <n v="310"/>
    <x v="2"/>
    <s v="MX"/>
    <s v="MXN"/>
    <n v="1483773169"/>
    <n v="1481181169"/>
    <b v="0"/>
    <n v="3"/>
    <b v="0"/>
    <s v="games/video games"/>
    <n v="0.38750000000000001"/>
    <n v="103"/>
    <x v="6"/>
    <s v="video games"/>
    <x v="2122"/>
    <d v="2017-01-07T07:12:49"/>
  </r>
  <r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852"/>
    <x v="2"/>
    <s v="US"/>
    <s v="USD"/>
    <n v="1438734833"/>
    <n v="1436142833"/>
    <b v="0"/>
    <n v="27"/>
    <b v="0"/>
    <s v="games/video games"/>
    <n v="1.4200000000000002"/>
    <n v="31"/>
    <x v="6"/>
    <s v="video games"/>
    <x v="2125"/>
    <d v="2015-08-05T00:33:53"/>
  </r>
  <r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8076"/>
    <x v="2"/>
    <s v="GB"/>
    <s v="GBP"/>
    <n v="1426158463"/>
    <n v="1423570063"/>
    <b v="0"/>
    <n v="236"/>
    <b v="0"/>
    <s v="games/video games"/>
    <n v="28.842857142857142"/>
    <n v="34"/>
    <x v="6"/>
    <s v="video games"/>
    <x v="2127"/>
    <d v="2015-03-12T11:07:43"/>
  </r>
  <r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36"/>
    <x v="2"/>
    <s v="US"/>
    <s v="USD"/>
    <n v="1457570100"/>
    <n v="1454978100"/>
    <b v="0"/>
    <n v="12"/>
    <b v="0"/>
    <s v="games/video games"/>
    <n v="11.799999999999999"/>
    <n v="19"/>
    <x v="6"/>
    <s v="video games"/>
    <x v="2129"/>
    <d v="2016-03-10T00:35:00"/>
  </r>
  <r>
    <n v="85"/>
    <x v="2"/>
    <s v="US"/>
    <s v="USD"/>
    <n v="1408154663"/>
    <n v="1405130663"/>
    <b v="0"/>
    <n v="4"/>
    <b v="0"/>
    <s v="games/video games"/>
    <n v="0.20238095238095236"/>
    <n v="21"/>
    <x v="6"/>
    <s v="video games"/>
    <x v="2130"/>
    <d v="2014-08-16T02:04:23"/>
  </r>
  <r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12.9899999999998"/>
    <x v="2"/>
    <s v="US"/>
    <s v="USD"/>
    <n v="1391427692"/>
    <n v="1388835692"/>
    <b v="0"/>
    <n v="99"/>
    <b v="0"/>
    <s v="games/video games"/>
    <n v="2.1129899999999995"/>
    <n v="21"/>
    <x v="6"/>
    <s v="video games"/>
    <x v="2132"/>
    <d v="2014-02-03T11:41:32"/>
  </r>
  <r>
    <n v="16"/>
    <x v="2"/>
    <s v="US"/>
    <s v="USD"/>
    <n v="1303628340"/>
    <n v="1300328399"/>
    <b v="0"/>
    <n v="3"/>
    <b v="0"/>
    <s v="games/video games"/>
    <n v="1.6"/>
    <n v="5"/>
    <x v="6"/>
    <s v="video games"/>
    <x v="2133"/>
    <d v="2011-04-24T06:59:00"/>
  </r>
  <r>
    <n v="104"/>
    <x v="2"/>
    <s v="US"/>
    <s v="USD"/>
    <n v="1367097391"/>
    <n v="1364505391"/>
    <b v="0"/>
    <n v="3"/>
    <b v="0"/>
    <s v="games/video games"/>
    <n v="1.7333333333333332"/>
    <n v="34"/>
    <x v="6"/>
    <s v="video games"/>
    <x v="2134"/>
    <d v="2013-04-27T21:16:31"/>
  </r>
  <r>
    <n v="478"/>
    <x v="2"/>
    <s v="US"/>
    <s v="USD"/>
    <n v="1349392033"/>
    <n v="1346800033"/>
    <b v="0"/>
    <n v="22"/>
    <b v="0"/>
    <s v="games/video games"/>
    <n v="9.56"/>
    <n v="21"/>
    <x v="6"/>
    <s v="video games"/>
    <x v="2135"/>
    <d v="2012-10-04T23:07:13"/>
  </r>
  <r>
    <n v="47.69"/>
    <x v="2"/>
    <s v="US"/>
    <s v="USD"/>
    <n v="1382184786"/>
    <n v="1379592786"/>
    <b v="0"/>
    <n v="4"/>
    <b v="0"/>
    <s v="games/video games"/>
    <n v="5.9612499999999999E-2"/>
    <n v="11"/>
    <x v="6"/>
    <s v="video games"/>
    <x v="2136"/>
    <d v="2013-10-19T12:13:06"/>
  </r>
  <r>
    <n v="14203"/>
    <x v="2"/>
    <s v="CA"/>
    <s v="CAD"/>
    <n v="1417804229"/>
    <n v="1415212229"/>
    <b v="0"/>
    <n v="534"/>
    <b v="0"/>
    <s v="games/video games"/>
    <n v="28.405999999999999"/>
    <n v="26"/>
    <x v="6"/>
    <s v="video games"/>
    <x v="2137"/>
    <d v="2014-12-05T18:30:29"/>
  </r>
  <r>
    <n v="128"/>
    <x v="2"/>
    <s v="GB"/>
    <s v="GBP"/>
    <n v="1383959939"/>
    <n v="1381364339"/>
    <b v="0"/>
    <n v="12"/>
    <b v="0"/>
    <s v="games/video games"/>
    <n v="12.8"/>
    <n v="10"/>
    <x v="6"/>
    <s v="video games"/>
    <x v="2138"/>
    <d v="2013-11-09T01:18:59"/>
  </r>
  <r>
    <n v="1626"/>
    <x v="2"/>
    <s v="US"/>
    <s v="USD"/>
    <n v="1478196008"/>
    <n v="1475604008"/>
    <b v="0"/>
    <n v="56"/>
    <b v="0"/>
    <s v="games/video games"/>
    <n v="5.42"/>
    <n v="29"/>
    <x v="6"/>
    <s v="video games"/>
    <x v="2139"/>
    <d v="2016-11-03T18:00:08"/>
  </r>
  <r>
    <n v="560"/>
    <x v="2"/>
    <s v="US"/>
    <s v="USD"/>
    <n v="1357934424"/>
    <n v="1355342424"/>
    <b v="0"/>
    <n v="11"/>
    <b v="0"/>
    <s v="games/video games"/>
    <n v="0.11199999999999999"/>
    <n v="50"/>
    <x v="6"/>
    <s v="video games"/>
    <x v="2140"/>
    <d v="2013-01-11T20:00:24"/>
  </r>
  <r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601"/>
    <x v="2"/>
    <s v="DE"/>
    <s v="EUR"/>
    <n v="1451494210"/>
    <n v="1449075010"/>
    <b v="0"/>
    <n v="12"/>
    <b v="0"/>
    <s v="games/video games"/>
    <n v="5.7238095238095239"/>
    <n v="50"/>
    <x v="6"/>
    <s v="video games"/>
    <x v="2142"/>
    <d v="2015-12-30T16:50:10"/>
  </r>
  <r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607"/>
    <x v="2"/>
    <s v="US"/>
    <s v="USD"/>
    <n v="1379164040"/>
    <n v="1376399240"/>
    <b v="0"/>
    <n v="24"/>
    <b v="0"/>
    <s v="games/video games"/>
    <n v="1.7098591549295776"/>
    <n v="25"/>
    <x v="6"/>
    <s v="video games"/>
    <x v="2144"/>
    <d v="2013-09-14T13:07:20"/>
  </r>
  <r>
    <n v="4565"/>
    <x v="2"/>
    <s v="US"/>
    <s v="USD"/>
    <n v="1385534514"/>
    <n v="1382938914"/>
    <b v="0"/>
    <n v="89"/>
    <b v="0"/>
    <s v="games/video games"/>
    <n v="30.433333333333334"/>
    <n v="51"/>
    <x v="6"/>
    <s v="video games"/>
    <x v="2145"/>
    <d v="2013-11-27T06:41:54"/>
  </r>
  <r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716"/>
    <x v="2"/>
    <s v="US"/>
    <s v="USD"/>
    <n v="1416125148"/>
    <n v="1413356748"/>
    <b v="0"/>
    <n v="55"/>
    <b v="0"/>
    <s v="games/video games"/>
    <n v="0.69641025641025645"/>
    <n v="49"/>
    <x v="6"/>
    <s v="video games"/>
    <x v="2147"/>
    <d v="2014-11-16T08:05:48"/>
  </r>
  <r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405"/>
    <x v="2"/>
    <s v="NO"/>
    <s v="NOK"/>
    <n v="1468392599"/>
    <n v="1465800599"/>
    <b v="0"/>
    <n v="4"/>
    <b v="0"/>
    <s v="games/video games"/>
    <n v="0.80999999999999994"/>
    <n v="101"/>
    <x v="6"/>
    <s v="video games"/>
    <x v="2150"/>
    <d v="2016-07-13T06:49:59"/>
  </r>
  <r>
    <n v="118"/>
    <x v="2"/>
    <s v="US"/>
    <s v="USD"/>
    <n v="1467231614"/>
    <n v="1464639614"/>
    <b v="0"/>
    <n v="6"/>
    <b v="0"/>
    <s v="games/video games"/>
    <n v="0.26222222222222225"/>
    <n v="19"/>
    <x v="6"/>
    <s v="video games"/>
    <x v="2151"/>
    <d v="2016-06-29T20:20:14"/>
  </r>
  <r>
    <n v="50"/>
    <x v="2"/>
    <s v="US"/>
    <s v="USD"/>
    <n v="1394909909"/>
    <n v="1392321509"/>
    <b v="0"/>
    <n v="4"/>
    <b v="0"/>
    <s v="games/video games"/>
    <n v="0.16666666666666669"/>
    <n v="12"/>
    <x v="6"/>
    <s v="video games"/>
    <x v="2152"/>
    <d v="2014-03-15T18:58:29"/>
  </r>
  <r>
    <n v="34"/>
    <x v="2"/>
    <s v="US"/>
    <s v="USD"/>
    <n v="1420876740"/>
    <n v="1417470718"/>
    <b v="0"/>
    <n v="4"/>
    <b v="0"/>
    <s v="games/video games"/>
    <n v="9.124454880912446E-3"/>
    <n v="8"/>
    <x v="6"/>
    <s v="video games"/>
    <x v="2153"/>
    <d v="2015-01-10T07:59:00"/>
  </r>
  <r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1493"/>
    <x v="2"/>
    <s v="US"/>
    <s v="USD"/>
    <n v="1379363406"/>
    <n v="1375475406"/>
    <b v="0"/>
    <n v="83"/>
    <b v="0"/>
    <s v="games/video games"/>
    <n v="2.6660714285714282"/>
    <n v="17"/>
    <x v="6"/>
    <s v="video games"/>
    <x v="2156"/>
    <d v="2013-09-16T20:30:06"/>
  </r>
  <r>
    <n v="21144"/>
    <x v="2"/>
    <s v="US"/>
    <s v="USD"/>
    <n v="1482479940"/>
    <n v="1479684783"/>
    <b v="0"/>
    <n v="57"/>
    <b v="0"/>
    <s v="games/video games"/>
    <n v="28.192"/>
    <n v="370"/>
    <x v="6"/>
    <s v="video games"/>
    <x v="2157"/>
    <d v="2016-12-23T07:59:00"/>
  </r>
  <r>
    <n v="19770.11"/>
    <x v="2"/>
    <s v="US"/>
    <s v="USD"/>
    <n v="1360009774"/>
    <n v="1356121774"/>
    <b v="0"/>
    <n v="311"/>
    <b v="0"/>
    <s v="games/video games"/>
    <n v="6.5900366666666672"/>
    <n v="63"/>
    <x v="6"/>
    <s v="video games"/>
    <x v="2158"/>
    <d v="2013-02-04T20:29:34"/>
  </r>
  <r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85"/>
    <x v="2"/>
    <s v="US"/>
    <s v="USD"/>
    <n v="1337447105"/>
    <n v="1334855105"/>
    <b v="0"/>
    <n v="16"/>
    <b v="0"/>
    <s v="games/video games"/>
    <n v="0.85000000000000009"/>
    <n v="5"/>
    <x v="6"/>
    <s v="video games"/>
    <x v="2160"/>
    <d v="2012-05-19T17:05:05"/>
  </r>
  <r>
    <n v="463"/>
    <x v="0"/>
    <s v="US"/>
    <s v="USD"/>
    <n v="1443040059"/>
    <n v="1440448059"/>
    <b v="0"/>
    <n v="13"/>
    <b v="1"/>
    <s v="music/rock"/>
    <n v="115.75"/>
    <n v="35"/>
    <x v="4"/>
    <s v="rock"/>
    <x v="2161"/>
    <d v="2015-09-23T20:27:39"/>
  </r>
  <r>
    <n v="5052"/>
    <x v="0"/>
    <s v="US"/>
    <s v="USD"/>
    <n v="1406226191"/>
    <n v="1403547791"/>
    <b v="0"/>
    <n v="58"/>
    <b v="1"/>
    <s v="music/rock"/>
    <n v="112.26666666666667"/>
    <n v="87"/>
    <x v="4"/>
    <s v="rock"/>
    <x v="2162"/>
    <d v="2014-07-24T18:23:11"/>
  </r>
  <r>
    <n v="3305"/>
    <x v="0"/>
    <s v="US"/>
    <s v="USD"/>
    <n v="1433735400"/>
    <n v="1429306520"/>
    <b v="0"/>
    <n v="44"/>
    <b v="1"/>
    <s v="music/rock"/>
    <n v="132.20000000000002"/>
    <n v="75"/>
    <x v="4"/>
    <s v="rock"/>
    <x v="2163"/>
    <d v="2015-06-08T03:50:00"/>
  </r>
  <r>
    <n v="5645"/>
    <x v="0"/>
    <s v="US"/>
    <s v="USD"/>
    <n v="1466827140"/>
    <n v="1464196414"/>
    <b v="0"/>
    <n v="83"/>
    <b v="1"/>
    <s v="music/rock"/>
    <n v="102.63636363636364"/>
    <n v="68"/>
    <x v="4"/>
    <s v="rock"/>
    <x v="2164"/>
    <d v="2016-06-25T03:59:00"/>
  </r>
  <r>
    <n v="3466"/>
    <x v="0"/>
    <s v="FR"/>
    <s v="EUR"/>
    <n v="1460127635"/>
    <n v="1457539235"/>
    <b v="0"/>
    <n v="117"/>
    <b v="1"/>
    <s v="music/rock"/>
    <n v="138.64000000000001"/>
    <n v="29"/>
    <x v="4"/>
    <s v="rock"/>
    <x v="2165"/>
    <d v="2016-04-08T15:00:35"/>
  </r>
  <r>
    <n v="2932"/>
    <x v="0"/>
    <s v="US"/>
    <s v="USD"/>
    <n v="1417813618"/>
    <n v="1413922018"/>
    <b v="0"/>
    <n v="32"/>
    <b v="1"/>
    <s v="music/rock"/>
    <n v="146.6"/>
    <n v="91"/>
    <x v="4"/>
    <s v="rock"/>
    <x v="2166"/>
    <d v="2014-12-05T21:06:58"/>
  </r>
  <r>
    <n v="180"/>
    <x v="0"/>
    <s v="US"/>
    <s v="USD"/>
    <n v="1347672937"/>
    <n v="1346463337"/>
    <b v="0"/>
    <n v="8"/>
    <b v="1"/>
    <s v="music/rock"/>
    <n v="120"/>
    <n v="22"/>
    <x v="4"/>
    <s v="rock"/>
    <x v="2167"/>
    <d v="2012-09-15T01:35:37"/>
  </r>
  <r>
    <n v="21884.69"/>
    <x v="0"/>
    <s v="US"/>
    <s v="USD"/>
    <n v="1486702800"/>
    <n v="1484058261"/>
    <b v="0"/>
    <n v="340"/>
    <b v="1"/>
    <s v="music/rock"/>
    <n v="121.5816111111111"/>
    <n v="64"/>
    <x v="4"/>
    <s v="rock"/>
    <x v="2168"/>
    <d v="2017-02-10T05:00:00"/>
  </r>
  <r>
    <n v="153"/>
    <x v="0"/>
    <s v="US"/>
    <s v="USD"/>
    <n v="1488473351"/>
    <n v="1488214151"/>
    <b v="0"/>
    <n v="7"/>
    <b v="1"/>
    <s v="music/rock"/>
    <n v="100"/>
    <n v="21"/>
    <x v="4"/>
    <s v="rock"/>
    <x v="2169"/>
    <d v="2017-03-02T16:49:11"/>
  </r>
  <r>
    <n v="633"/>
    <x v="0"/>
    <s v="US"/>
    <s v="USD"/>
    <n v="1440266422"/>
    <n v="1436810422"/>
    <b v="0"/>
    <n v="19"/>
    <b v="1"/>
    <s v="music/rock"/>
    <n v="180.85714285714286"/>
    <n v="33"/>
    <x v="4"/>
    <s v="rock"/>
    <x v="2170"/>
    <d v="2015-08-22T18:00:22"/>
  </r>
  <r>
    <n v="4243"/>
    <x v="0"/>
    <s v="US"/>
    <s v="USD"/>
    <n v="1434949200"/>
    <n v="1431903495"/>
    <b v="0"/>
    <n v="47"/>
    <b v="1"/>
    <s v="music/rock"/>
    <n v="106.075"/>
    <n v="90"/>
    <x v="4"/>
    <s v="rock"/>
    <x v="2171"/>
    <d v="2015-06-22T05:00:00"/>
  </r>
  <r>
    <n v="1000"/>
    <x v="0"/>
    <s v="US"/>
    <s v="USD"/>
    <n v="1429365320"/>
    <n v="1426773320"/>
    <b v="0"/>
    <n v="13"/>
    <b v="1"/>
    <s v="music/rock"/>
    <n v="100"/>
    <n v="76"/>
    <x v="4"/>
    <s v="rock"/>
    <x v="2172"/>
    <d v="2015-04-18T13:55:20"/>
  </r>
  <r>
    <n v="5331"/>
    <x v="0"/>
    <s v="US"/>
    <s v="USD"/>
    <n v="1378785540"/>
    <n v="1376066243"/>
    <b v="0"/>
    <n v="90"/>
    <b v="1"/>
    <s v="music/rock"/>
    <n v="126.92857142857143"/>
    <n v="59"/>
    <x v="4"/>
    <s v="rock"/>
    <x v="2173"/>
    <d v="2013-09-10T03:59:00"/>
  </r>
  <r>
    <n v="4119"/>
    <x v="0"/>
    <s v="GB"/>
    <s v="GBP"/>
    <n v="1462453307"/>
    <n v="1459861307"/>
    <b v="0"/>
    <n v="63"/>
    <b v="1"/>
    <s v="music/rock"/>
    <n v="102.97499999999999"/>
    <n v="65"/>
    <x v="4"/>
    <s v="rock"/>
    <x v="2174"/>
    <d v="2016-05-05T13:01:47"/>
  </r>
  <r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6301"/>
    <x v="0"/>
    <s v="US"/>
    <s v="USD"/>
    <n v="1430579509"/>
    <n v="1427987509"/>
    <b v="0"/>
    <n v="71"/>
    <b v="1"/>
    <s v="music/rock"/>
    <n v="126.02"/>
    <n v="88"/>
    <x v="4"/>
    <s v="rock"/>
    <x v="2176"/>
    <d v="2015-05-02T15:11:49"/>
  </r>
  <r>
    <n v="2503"/>
    <x v="0"/>
    <s v="US"/>
    <s v="USD"/>
    <n v="1465192867"/>
    <n v="1463032867"/>
    <b v="0"/>
    <n v="38"/>
    <b v="1"/>
    <s v="music/rock"/>
    <n v="100.12"/>
    <n v="65"/>
    <x v="4"/>
    <s v="rock"/>
    <x v="2177"/>
    <d v="2016-06-06T06:01:07"/>
  </r>
  <r>
    <n v="34660"/>
    <x v="0"/>
    <s v="US"/>
    <s v="USD"/>
    <n v="1484752597"/>
    <n v="1482160597"/>
    <b v="0"/>
    <n v="859"/>
    <b v="1"/>
    <s v="music/rock"/>
    <n v="138.64000000000001"/>
    <n v="40"/>
    <x v="4"/>
    <s v="rock"/>
    <x v="2178"/>
    <d v="2017-01-18T15:16:37"/>
  </r>
  <r>
    <n v="1614"/>
    <x v="0"/>
    <s v="US"/>
    <s v="USD"/>
    <n v="1428725192"/>
    <n v="1426133192"/>
    <b v="0"/>
    <n v="21"/>
    <b v="1"/>
    <s v="music/rock"/>
    <n v="161.4"/>
    <n v="76"/>
    <x v="4"/>
    <s v="rock"/>
    <x v="2179"/>
    <d v="2015-04-11T04:06:32"/>
  </r>
  <r>
    <n v="5359.21"/>
    <x v="0"/>
    <s v="US"/>
    <s v="USD"/>
    <n v="1447434268"/>
    <n v="1443801868"/>
    <b v="0"/>
    <n v="78"/>
    <b v="1"/>
    <s v="music/rock"/>
    <n v="107.18419999999999"/>
    <n v="68"/>
    <x v="4"/>
    <s v="rock"/>
    <x v="2180"/>
    <d v="2015-11-13T17:04:28"/>
  </r>
  <r>
    <n v="3062"/>
    <x v="0"/>
    <s v="US"/>
    <s v="USD"/>
    <n v="1487635653"/>
    <n v="1486426053"/>
    <b v="0"/>
    <n v="53"/>
    <b v="1"/>
    <s v="games/tabletop games"/>
    <n v="153.1"/>
    <n v="57"/>
    <x v="6"/>
    <s v="tabletop games"/>
    <x v="2181"/>
    <d v="2017-02-21T00:07:33"/>
  </r>
  <r>
    <n v="15725"/>
    <x v="0"/>
    <s v="CA"/>
    <s v="CAD"/>
    <n v="1412285825"/>
    <n v="1409261825"/>
    <b v="0"/>
    <n v="356"/>
    <b v="1"/>
    <s v="games/tabletop games"/>
    <n v="524.16666666666663"/>
    <n v="44"/>
    <x v="6"/>
    <s v="tabletop games"/>
    <x v="2182"/>
    <d v="2014-10-02T21:37:05"/>
  </r>
  <r>
    <n v="8807"/>
    <x v="0"/>
    <s v="US"/>
    <s v="USD"/>
    <n v="1486616400"/>
    <n v="1484037977"/>
    <b v="0"/>
    <n v="279"/>
    <b v="1"/>
    <s v="games/tabletop games"/>
    <n v="489.27777777777777"/>
    <n v="31"/>
    <x v="6"/>
    <s v="tabletop games"/>
    <x v="2183"/>
    <d v="2017-02-09T05:00:00"/>
  </r>
  <r>
    <n v="28474"/>
    <x v="0"/>
    <s v="US"/>
    <s v="USD"/>
    <n v="1453737600"/>
    <n v="1452530041"/>
    <b v="1"/>
    <n v="266"/>
    <b v="1"/>
    <s v="games/tabletop games"/>
    <n v="284.74"/>
    <n v="107"/>
    <x v="6"/>
    <s v="tabletop games"/>
    <x v="2184"/>
    <d v="2016-01-25T16:00:00"/>
  </r>
  <r>
    <n v="92848.5"/>
    <x v="0"/>
    <s v="GB"/>
    <s v="GBP"/>
    <n v="1364286239"/>
    <n v="1360830239"/>
    <b v="0"/>
    <n v="623"/>
    <b v="1"/>
    <s v="games/tabletop games"/>
    <n v="1856.97"/>
    <n v="149"/>
    <x v="6"/>
    <s v="tabletop games"/>
    <x v="2185"/>
    <d v="2013-03-26T08:23:59"/>
  </r>
  <r>
    <n v="21935"/>
    <x v="0"/>
    <s v="US"/>
    <s v="USD"/>
    <n v="1473213600"/>
    <n v="1470062743"/>
    <b v="0"/>
    <n v="392"/>
    <b v="1"/>
    <s v="games/tabletop games"/>
    <n v="109.67499999999998"/>
    <n v="55"/>
    <x v="6"/>
    <s v="tabletop games"/>
    <x v="2186"/>
    <d v="2016-09-07T02:00:00"/>
  </r>
  <r>
    <n v="202928.5"/>
    <x v="0"/>
    <s v="US"/>
    <s v="USD"/>
    <n v="1428033540"/>
    <n v="1425531666"/>
    <b v="1"/>
    <n v="3562"/>
    <b v="1"/>
    <s v="games/tabletop games"/>
    <n v="1014.6425"/>
    <n v="56"/>
    <x v="6"/>
    <s v="tabletop games"/>
    <x v="2187"/>
    <d v="2015-04-03T03:59:00"/>
  </r>
  <r>
    <n v="22645"/>
    <x v="0"/>
    <s v="AU"/>
    <s v="AUD"/>
    <n v="1477414800"/>
    <n v="1474380241"/>
    <b v="0"/>
    <n v="514"/>
    <b v="1"/>
    <s v="games/tabletop games"/>
    <n v="412.17692027666544"/>
    <n v="44"/>
    <x v="6"/>
    <s v="tabletop games"/>
    <x v="2188"/>
    <d v="2016-10-25T17:00:00"/>
  </r>
  <r>
    <n v="6039"/>
    <x v="0"/>
    <s v="GB"/>
    <s v="GBP"/>
    <n v="1461276000"/>
    <n v="1460055300"/>
    <b v="0"/>
    <n v="88"/>
    <b v="1"/>
    <s v="games/tabletop games"/>
    <n v="503.25"/>
    <n v="68"/>
    <x v="6"/>
    <s v="tabletop games"/>
    <x v="2189"/>
    <d v="2016-04-21T22:00:00"/>
  </r>
  <r>
    <n v="35076"/>
    <x v="0"/>
    <s v="US"/>
    <s v="USD"/>
    <n v="1458716340"/>
    <n v="1455721204"/>
    <b v="0"/>
    <n v="537"/>
    <b v="1"/>
    <s v="games/tabletop games"/>
    <n v="184.61052631578946"/>
    <n v="65"/>
    <x v="6"/>
    <s v="tabletop games"/>
    <x v="2190"/>
    <d v="2016-03-23T06:59:00"/>
  </r>
  <r>
    <n v="898"/>
    <x v="0"/>
    <s v="GB"/>
    <s v="GBP"/>
    <n v="1487102427"/>
    <n v="1486065627"/>
    <b v="0"/>
    <n v="25"/>
    <b v="1"/>
    <s v="games/tabletop games"/>
    <n v="119.73333333333333"/>
    <n v="35"/>
    <x v="6"/>
    <s v="tabletop games"/>
    <x v="2191"/>
    <d v="2017-02-14T20:00:27"/>
  </r>
  <r>
    <n v="129748.82"/>
    <x v="0"/>
    <s v="GB"/>
    <s v="GBP"/>
    <n v="1481842800"/>
    <n v="1479414344"/>
    <b v="0"/>
    <n v="3238"/>
    <b v="1"/>
    <s v="games/tabletop games"/>
    <n v="1081.2401666666667"/>
    <n v="40"/>
    <x v="6"/>
    <s v="tabletop games"/>
    <x v="2192"/>
    <d v="2016-12-15T23:00:00"/>
  </r>
  <r>
    <n v="67856"/>
    <x v="0"/>
    <s v="US"/>
    <s v="USD"/>
    <n v="1479704340"/>
    <n v="1477043072"/>
    <b v="0"/>
    <n v="897"/>
    <b v="1"/>
    <s v="games/tabletop games"/>
    <n v="452.37333333333333"/>
    <n v="75"/>
    <x v="6"/>
    <s v="tabletop games"/>
    <x v="2193"/>
    <d v="2016-11-21T04:59:00"/>
  </r>
  <r>
    <n v="53737"/>
    <x v="0"/>
    <s v="US"/>
    <s v="USD"/>
    <n v="1459012290"/>
    <n v="1456423890"/>
    <b v="0"/>
    <n v="878"/>
    <b v="1"/>
    <s v="games/tabletop games"/>
    <n v="537.37"/>
    <n v="61"/>
    <x v="6"/>
    <s v="tabletop games"/>
    <x v="2194"/>
    <d v="2016-03-26T17:11:30"/>
  </r>
  <r>
    <n v="5535"/>
    <x v="0"/>
    <s v="US"/>
    <s v="USD"/>
    <n v="1439317900"/>
    <n v="1436725900"/>
    <b v="0"/>
    <n v="115"/>
    <b v="1"/>
    <s v="games/tabletop games"/>
    <n v="120.32608695652173"/>
    <n v="48"/>
    <x v="6"/>
    <s v="tabletop games"/>
    <x v="2195"/>
    <d v="2015-08-11T18:31:40"/>
  </r>
  <r>
    <n v="15937"/>
    <x v="0"/>
    <s v="US"/>
    <s v="USD"/>
    <n v="1480662000"/>
    <n v="1478000502"/>
    <b v="0"/>
    <n v="234"/>
    <b v="1"/>
    <s v="games/tabletop games"/>
    <n v="113.83571428571429"/>
    <n v="68"/>
    <x v="6"/>
    <s v="tabletop games"/>
    <x v="2196"/>
    <d v="2016-12-02T07:00:00"/>
  </r>
  <r>
    <n v="285309.33"/>
    <x v="0"/>
    <s v="US"/>
    <s v="USD"/>
    <n v="1425132059"/>
    <n v="1422540059"/>
    <b v="0"/>
    <n v="4330"/>
    <b v="1"/>
    <s v="games/tabletop games"/>
    <n v="951.03109999999992"/>
    <n v="65"/>
    <x v="6"/>
    <s v="tabletop games"/>
    <x v="2197"/>
    <d v="2015-02-28T14:00:59"/>
  </r>
  <r>
    <n v="53157"/>
    <x v="0"/>
    <s v="US"/>
    <s v="USD"/>
    <n v="1447507200"/>
    <n v="1444911600"/>
    <b v="0"/>
    <n v="651"/>
    <b v="1"/>
    <s v="games/tabletop games"/>
    <n v="132.89249999999998"/>
    <n v="81"/>
    <x v="6"/>
    <s v="tabletop games"/>
    <x v="2198"/>
    <d v="2015-11-14T13:20:00"/>
  </r>
  <r>
    <n v="13228"/>
    <x v="0"/>
    <s v="IE"/>
    <s v="EUR"/>
    <n v="1444903198"/>
    <n v="1442311198"/>
    <b v="1"/>
    <n v="251"/>
    <b v="1"/>
    <s v="games/tabletop games"/>
    <n v="146.97777777777779"/>
    <n v="52"/>
    <x v="6"/>
    <s v="tabletop games"/>
    <x v="2199"/>
    <d v="2015-10-15T09:59:58"/>
  </r>
  <r>
    <n v="10843"/>
    <x v="0"/>
    <s v="GB"/>
    <s v="GBP"/>
    <n v="1436151600"/>
    <n v="1433775668"/>
    <b v="0"/>
    <n v="263"/>
    <b v="1"/>
    <s v="games/tabletop games"/>
    <n v="542.15"/>
    <n v="41"/>
    <x v="6"/>
    <s v="tabletop games"/>
    <x v="2200"/>
    <d v="2015-07-06T03:00:00"/>
  </r>
  <r>
    <n v="420.99"/>
    <x v="0"/>
    <s v="GB"/>
    <s v="GBP"/>
    <n v="1358367565"/>
    <n v="1357157965"/>
    <b v="0"/>
    <n v="28"/>
    <b v="1"/>
    <s v="music/electronic music"/>
    <n v="382.71818181818185"/>
    <n v="15"/>
    <x v="4"/>
    <s v="electronic music"/>
    <x v="2201"/>
    <d v="2013-01-16T20:19:25"/>
  </r>
  <r>
    <n v="28167.25"/>
    <x v="0"/>
    <s v="US"/>
    <s v="USD"/>
    <n v="1351801368"/>
    <n v="1349209368"/>
    <b v="0"/>
    <n v="721"/>
    <b v="1"/>
    <s v="music/electronic music"/>
    <n v="704.18124999999998"/>
    <n v="39"/>
    <x v="4"/>
    <s v="electronic music"/>
    <x v="2202"/>
    <d v="2012-11-01T20:22:48"/>
  </r>
  <r>
    <n v="2191"/>
    <x v="0"/>
    <s v="CA"/>
    <s v="CAD"/>
    <n v="1443127082"/>
    <n v="1440535082"/>
    <b v="0"/>
    <n v="50"/>
    <b v="1"/>
    <s v="music/electronic music"/>
    <n v="109.55"/>
    <n v="43"/>
    <x v="4"/>
    <s v="electronic music"/>
    <x v="2203"/>
    <d v="2015-09-24T20:38:02"/>
  </r>
  <r>
    <n v="1993"/>
    <x v="0"/>
    <s v="US"/>
    <s v="USD"/>
    <n v="1362814119"/>
    <n v="1360222119"/>
    <b v="0"/>
    <n v="73"/>
    <b v="1"/>
    <s v="music/electronic music"/>
    <n v="132.86666666666667"/>
    <n v="27"/>
    <x v="4"/>
    <s v="electronic music"/>
    <x v="2204"/>
    <d v="2013-03-09T07:28:39"/>
  </r>
  <r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1130"/>
    <x v="0"/>
    <s v="US"/>
    <s v="USD"/>
    <n v="1334556624"/>
    <n v="1333001424"/>
    <b v="0"/>
    <n v="34"/>
    <b v="1"/>
    <s v="music/electronic music"/>
    <n v="102.72727272727273"/>
    <n v="33"/>
    <x v="4"/>
    <s v="electronic music"/>
    <x v="2206"/>
    <d v="2012-04-16T06:10:24"/>
  </r>
  <r>
    <n v="2000"/>
    <x v="0"/>
    <s v="US"/>
    <s v="USD"/>
    <n v="1384580373"/>
    <n v="1381984773"/>
    <b v="0"/>
    <n v="7"/>
    <b v="1"/>
    <s v="music/electronic music"/>
    <n v="100"/>
    <n v="285"/>
    <x v="4"/>
    <s v="electronic music"/>
    <x v="2207"/>
    <d v="2013-11-16T05:39:33"/>
  </r>
  <r>
    <n v="1016"/>
    <x v="0"/>
    <s v="US"/>
    <s v="USD"/>
    <n v="1333771200"/>
    <n v="1328649026"/>
    <b v="0"/>
    <n v="24"/>
    <b v="1"/>
    <s v="music/electronic music"/>
    <n v="101.6"/>
    <n v="42"/>
    <x v="4"/>
    <s v="electronic music"/>
    <x v="2208"/>
    <d v="2012-04-07T04:00:00"/>
  </r>
  <r>
    <n v="754"/>
    <x v="0"/>
    <s v="GB"/>
    <s v="GBP"/>
    <n v="1397516400"/>
    <n v="1396524644"/>
    <b v="0"/>
    <n v="15"/>
    <b v="1"/>
    <s v="music/electronic music"/>
    <n v="150.80000000000001"/>
    <n v="50"/>
    <x v="4"/>
    <s v="electronic music"/>
    <x v="2209"/>
    <d v="2014-04-14T23:00:00"/>
  </r>
  <r>
    <n v="4457"/>
    <x v="0"/>
    <s v="US"/>
    <s v="USD"/>
    <n v="1334424960"/>
    <n v="1329442510"/>
    <b v="0"/>
    <n v="72"/>
    <b v="1"/>
    <s v="music/electronic music"/>
    <n v="111.425"/>
    <n v="61"/>
    <x v="4"/>
    <s v="electronic music"/>
    <x v="2210"/>
    <d v="2012-04-14T17:36:00"/>
  </r>
  <r>
    <n v="4890"/>
    <x v="0"/>
    <s v="US"/>
    <s v="USD"/>
    <n v="1397113140"/>
    <n v="1395168625"/>
    <b v="0"/>
    <n v="120"/>
    <b v="1"/>
    <s v="music/electronic music"/>
    <n v="195.6"/>
    <n v="40"/>
    <x v="4"/>
    <s v="electronic music"/>
    <x v="2211"/>
    <d v="2014-04-10T06:59:00"/>
  </r>
  <r>
    <n v="6863"/>
    <x v="0"/>
    <s v="US"/>
    <s v="USD"/>
    <n v="1383526800"/>
    <n v="1380650177"/>
    <b v="0"/>
    <n v="123"/>
    <b v="1"/>
    <s v="music/electronic music"/>
    <n v="114.38333333333333"/>
    <n v="55"/>
    <x v="4"/>
    <s v="electronic music"/>
    <x v="2212"/>
    <d v="2013-11-04T01:00:00"/>
  </r>
  <r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1755.01"/>
    <x v="0"/>
    <s v="US"/>
    <s v="USD"/>
    <n v="1391713248"/>
    <n v="1389121248"/>
    <b v="0"/>
    <n v="24"/>
    <b v="1"/>
    <s v="music/electronic music"/>
    <n v="292.50166666666667"/>
    <n v="73"/>
    <x v="4"/>
    <s v="electronic music"/>
    <x v="2214"/>
    <d v="2014-02-06T19:00:48"/>
  </r>
  <r>
    <n v="860"/>
    <x v="0"/>
    <s v="US"/>
    <s v="USD"/>
    <n v="1331621940"/>
    <n v="1329671572"/>
    <b v="0"/>
    <n v="33"/>
    <b v="1"/>
    <s v="music/electronic music"/>
    <n v="156.36363636363637"/>
    <n v="26"/>
    <x v="4"/>
    <s v="electronic music"/>
    <x v="2215"/>
    <d v="2012-03-13T06:59:00"/>
  </r>
  <r>
    <n v="317"/>
    <x v="0"/>
    <s v="US"/>
    <s v="USD"/>
    <n v="1437674545"/>
    <n v="1436464945"/>
    <b v="0"/>
    <n v="14"/>
    <b v="1"/>
    <s v="music/electronic music"/>
    <n v="105.66666666666666"/>
    <n v="22"/>
    <x v="4"/>
    <s v="electronic music"/>
    <x v="2216"/>
    <d v="2015-07-23T18:02:25"/>
  </r>
  <r>
    <n v="425"/>
    <x v="0"/>
    <s v="US"/>
    <s v="USD"/>
    <n v="1446451200"/>
    <n v="1445539113"/>
    <b v="0"/>
    <n v="9"/>
    <b v="1"/>
    <s v="music/electronic music"/>
    <n v="101.19047619047619"/>
    <n v="47"/>
    <x v="4"/>
    <s v="electronic music"/>
    <x v="2217"/>
    <d v="2015-11-02T08:00:00"/>
  </r>
  <r>
    <n v="2456.66"/>
    <x v="0"/>
    <s v="US"/>
    <s v="USD"/>
    <n v="1346198400"/>
    <n v="1344281383"/>
    <b v="0"/>
    <n v="76"/>
    <b v="1"/>
    <s v="music/electronic music"/>
    <n v="122.833"/>
    <n v="32"/>
    <x v="4"/>
    <s v="electronic music"/>
    <x v="2218"/>
    <d v="2012-08-29T00:00:00"/>
  </r>
  <r>
    <n v="1015"/>
    <x v="0"/>
    <s v="US"/>
    <s v="USD"/>
    <n v="1440004512"/>
    <n v="1437412512"/>
    <b v="0"/>
    <n v="19"/>
    <b v="1"/>
    <s v="music/electronic music"/>
    <n v="101.49999999999999"/>
    <n v="53"/>
    <x v="4"/>
    <s v="electronic music"/>
    <x v="2219"/>
    <d v="2015-08-19T17:15:12"/>
  </r>
  <r>
    <n v="3540"/>
    <x v="0"/>
    <s v="US"/>
    <s v="USD"/>
    <n v="1374888436"/>
    <n v="1372296436"/>
    <b v="0"/>
    <n v="69"/>
    <b v="1"/>
    <s v="music/electronic music"/>
    <n v="101.14285714285714"/>
    <n v="51"/>
    <x v="4"/>
    <s v="electronic music"/>
    <x v="2220"/>
    <d v="2013-07-27T01:27:16"/>
  </r>
  <r>
    <n v="8109"/>
    <x v="0"/>
    <s v="US"/>
    <s v="USD"/>
    <n v="1461369600"/>
    <n v="1458748809"/>
    <b v="0"/>
    <n v="218"/>
    <b v="1"/>
    <s v="games/tabletop games"/>
    <n v="108.11999999999999"/>
    <n v="37"/>
    <x v="6"/>
    <s v="tabletop games"/>
    <x v="2221"/>
    <d v="2016-04-23T00:00:00"/>
  </r>
  <r>
    <n v="813"/>
    <x v="0"/>
    <s v="US"/>
    <s v="USD"/>
    <n v="1327776847"/>
    <n v="1325184847"/>
    <b v="0"/>
    <n v="30"/>
    <b v="1"/>
    <s v="games/tabletop games"/>
    <n v="162.6"/>
    <n v="27"/>
    <x v="6"/>
    <s v="tabletop games"/>
    <x v="2222"/>
    <d v="2012-01-28T18:54:07"/>
  </r>
  <r>
    <n v="20631"/>
    <x v="0"/>
    <s v="CA"/>
    <s v="CAD"/>
    <n v="1435418568"/>
    <n v="1432826568"/>
    <b v="0"/>
    <n v="100"/>
    <b v="1"/>
    <s v="games/tabletop games"/>
    <n v="105.80000000000001"/>
    <n v="206"/>
    <x v="6"/>
    <s v="tabletop games"/>
    <x v="2223"/>
    <d v="2015-06-27T15:22:48"/>
  </r>
  <r>
    <n v="24315"/>
    <x v="0"/>
    <s v="US"/>
    <s v="USD"/>
    <n v="1477767600"/>
    <n v="1475337675"/>
    <b v="0"/>
    <n v="296"/>
    <b v="1"/>
    <s v="games/tabletop games"/>
    <n v="243.15000000000003"/>
    <n v="82"/>
    <x v="6"/>
    <s v="tabletop games"/>
    <x v="2224"/>
    <d v="2016-10-29T19:00:00"/>
  </r>
  <r>
    <n v="198415.01"/>
    <x v="0"/>
    <s v="GB"/>
    <s v="GBP"/>
    <n v="1411326015"/>
    <n v="1408734015"/>
    <b v="0"/>
    <n v="1204"/>
    <b v="1"/>
    <s v="games/tabletop games"/>
    <n v="944.83338095238094"/>
    <n v="164"/>
    <x v="6"/>
    <s v="tabletop games"/>
    <x v="2225"/>
    <d v="2014-09-21T19:00:15"/>
  </r>
  <r>
    <n v="19523.310000000001"/>
    <x v="0"/>
    <s v="US"/>
    <s v="USD"/>
    <n v="1455253140"/>
    <n v="1452625822"/>
    <b v="0"/>
    <n v="321"/>
    <b v="1"/>
    <s v="games/tabletop games"/>
    <n v="108.46283333333334"/>
    <n v="60"/>
    <x v="6"/>
    <s v="tabletop games"/>
    <x v="2226"/>
    <d v="2016-02-12T04:59:00"/>
  </r>
  <r>
    <n v="20459"/>
    <x v="0"/>
    <s v="GB"/>
    <s v="GBP"/>
    <n v="1384374155"/>
    <n v="1381778555"/>
    <b v="0"/>
    <n v="301"/>
    <b v="1"/>
    <s v="games/tabletop games"/>
    <n v="157.37692307692308"/>
    <n v="67"/>
    <x v="6"/>
    <s v="tabletop games"/>
    <x v="2227"/>
    <d v="2013-11-13T20:22:35"/>
  </r>
  <r>
    <n v="11744.9"/>
    <x v="0"/>
    <s v="DE"/>
    <s v="EUR"/>
    <n v="1439707236"/>
    <n v="1437115236"/>
    <b v="0"/>
    <n v="144"/>
    <b v="1"/>
    <s v="games/tabletop games"/>
    <n v="1174.49"/>
    <n v="81"/>
    <x v="6"/>
    <s v="tabletop games"/>
    <x v="2228"/>
    <d v="2015-08-16T06:40:36"/>
  </r>
  <r>
    <n v="13704.33"/>
    <x v="0"/>
    <s v="US"/>
    <s v="USD"/>
    <n v="1378180800"/>
    <n v="1375113391"/>
    <b v="0"/>
    <n v="539"/>
    <b v="1"/>
    <s v="games/tabletop games"/>
    <n v="171.04755366949576"/>
    <n v="25"/>
    <x v="6"/>
    <s v="tabletop games"/>
    <x v="2229"/>
    <d v="2013-09-03T04:00:00"/>
  </r>
  <r>
    <n v="10706"/>
    <x v="0"/>
    <s v="US"/>
    <s v="USD"/>
    <n v="1398460127"/>
    <n v="1395868127"/>
    <b v="0"/>
    <n v="498"/>
    <b v="1"/>
    <s v="games/tabletop games"/>
    <n v="125.95294117647057"/>
    <n v="21"/>
    <x v="6"/>
    <s v="tabletop games"/>
    <x v="2230"/>
    <d v="2014-04-25T21:08:47"/>
  </r>
  <r>
    <n v="30303.24"/>
    <x v="0"/>
    <s v="US"/>
    <s v="USD"/>
    <n v="1372136400"/>
    <n v="1369864301"/>
    <b v="0"/>
    <n v="1113"/>
    <b v="1"/>
    <s v="games/tabletop games"/>
    <n v="1212.1296000000002"/>
    <n v="27"/>
    <x v="6"/>
    <s v="tabletop games"/>
    <x v="2231"/>
    <d v="2013-06-25T05:00:00"/>
  </r>
  <r>
    <n v="24790"/>
    <x v="0"/>
    <s v="US"/>
    <s v="USD"/>
    <n v="1405738800"/>
    <n v="1402945408"/>
    <b v="0"/>
    <n v="988"/>
    <b v="1"/>
    <s v="games/tabletop games"/>
    <n v="495.8"/>
    <n v="25"/>
    <x v="6"/>
    <s v="tabletop games"/>
    <x v="2232"/>
    <d v="2014-07-19T03:00:00"/>
  </r>
  <r>
    <n v="8301"/>
    <x v="0"/>
    <s v="GB"/>
    <s v="GBP"/>
    <n v="1450051200"/>
    <n v="1448269539"/>
    <b v="0"/>
    <n v="391"/>
    <b v="1"/>
    <s v="games/tabletop games"/>
    <n v="332.03999999999996"/>
    <n v="21"/>
    <x v="6"/>
    <s v="tabletop games"/>
    <x v="2233"/>
    <d v="2015-12-14T00:00:00"/>
  </r>
  <r>
    <n v="1165"/>
    <x v="0"/>
    <s v="US"/>
    <s v="USD"/>
    <n v="1483645647"/>
    <n v="1481053647"/>
    <b v="0"/>
    <n v="28"/>
    <b v="1"/>
    <s v="games/tabletop games"/>
    <n v="1165"/>
    <n v="41"/>
    <x v="6"/>
    <s v="tabletop games"/>
    <x v="2234"/>
    <d v="2017-01-05T19:47:27"/>
  </r>
  <r>
    <n v="19931"/>
    <x v="0"/>
    <s v="CA"/>
    <s v="CAD"/>
    <n v="1427585511"/>
    <n v="1424997111"/>
    <b v="0"/>
    <n v="147"/>
    <b v="1"/>
    <s v="games/tabletop games"/>
    <n v="153.3153846153846"/>
    <n v="135"/>
    <x v="6"/>
    <s v="tabletop games"/>
    <x v="2235"/>
    <d v="2015-03-28T23:31:51"/>
  </r>
  <r>
    <n v="15039"/>
    <x v="0"/>
    <s v="US"/>
    <s v="USD"/>
    <n v="1454338123"/>
    <n v="1451746123"/>
    <b v="0"/>
    <n v="680"/>
    <b v="1"/>
    <s v="games/tabletop games"/>
    <n v="537.10714285714289"/>
    <n v="22"/>
    <x v="6"/>
    <s v="tabletop games"/>
    <x v="2236"/>
    <d v="2016-02-01T14:48:43"/>
  </r>
  <r>
    <n v="63527"/>
    <x v="0"/>
    <s v="US"/>
    <s v="USD"/>
    <n v="1415779140"/>
    <n v="1412294683"/>
    <b v="0"/>
    <n v="983"/>
    <b v="1"/>
    <s v="games/tabletop games"/>
    <n v="352.92777777777775"/>
    <n v="64"/>
    <x v="6"/>
    <s v="tabletop games"/>
    <x v="2237"/>
    <d v="2014-11-12T07:59:00"/>
  </r>
  <r>
    <n v="5496"/>
    <x v="0"/>
    <s v="DE"/>
    <s v="EUR"/>
    <n v="1489157716"/>
    <n v="1486565716"/>
    <b v="0"/>
    <n v="79"/>
    <b v="1"/>
    <s v="games/tabletop games"/>
    <n v="137.4"/>
    <n v="69"/>
    <x v="6"/>
    <s v="tabletop games"/>
    <x v="2238"/>
    <d v="2017-03-10T14:55:16"/>
  </r>
  <r>
    <n v="32006.67"/>
    <x v="0"/>
    <s v="US"/>
    <s v="USD"/>
    <n v="1385870520"/>
    <n v="1382742014"/>
    <b v="0"/>
    <n v="426"/>
    <b v="1"/>
    <s v="games/tabletop games"/>
    <n v="128.02668"/>
    <n v="75"/>
    <x v="6"/>
    <s v="tabletop games"/>
    <x v="2239"/>
    <d v="2013-12-01T04:02:00"/>
  </r>
  <r>
    <n v="13534"/>
    <x v="0"/>
    <s v="US"/>
    <s v="USD"/>
    <n v="1461354544"/>
    <n v="1458762544"/>
    <b v="0"/>
    <n v="96"/>
    <b v="1"/>
    <s v="games/tabletop games"/>
    <n v="270.68"/>
    <n v="140"/>
    <x v="6"/>
    <s v="tabletop games"/>
    <x v="2240"/>
    <d v="2016-04-22T19:49:04"/>
  </r>
  <r>
    <n v="8064"/>
    <x v="0"/>
    <s v="GB"/>
    <s v="GBP"/>
    <n v="1488484300"/>
    <n v="1485892300"/>
    <b v="0"/>
    <n v="163"/>
    <b v="1"/>
    <s v="games/tabletop games"/>
    <n v="806.4"/>
    <n v="49"/>
    <x v="6"/>
    <s v="tabletop games"/>
    <x v="2241"/>
    <d v="2017-03-02T19:51:40"/>
  </r>
  <r>
    <n v="136009.76"/>
    <x v="0"/>
    <s v="US"/>
    <s v="USD"/>
    <n v="1385521320"/>
    <n v="1382449733"/>
    <b v="0"/>
    <n v="2525"/>
    <b v="1"/>
    <s v="games/tabletop games"/>
    <n v="1360.0976000000001"/>
    <n v="53"/>
    <x v="6"/>
    <s v="tabletop games"/>
    <x v="2242"/>
    <d v="2013-11-27T03:02:00"/>
  </r>
  <r>
    <n v="9302.5"/>
    <x v="0"/>
    <s v="US"/>
    <s v="USD"/>
    <n v="1489374000"/>
    <n v="1488823290"/>
    <b v="0"/>
    <n v="2035"/>
    <b v="1"/>
    <s v="games/tabletop games"/>
    <n v="930250"/>
    <n v="4"/>
    <x v="6"/>
    <s v="tabletop games"/>
    <x v="2243"/>
    <d v="2017-03-13T03:00:00"/>
  </r>
  <r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105881"/>
    <x v="0"/>
    <s v="US"/>
    <s v="USD"/>
    <n v="1393005600"/>
    <n v="1390323617"/>
    <b v="0"/>
    <n v="1980"/>
    <b v="1"/>
    <s v="games/tabletop games"/>
    <n v="2647.0250000000001"/>
    <n v="53"/>
    <x v="6"/>
    <s v="tabletop games"/>
    <x v="2245"/>
    <d v="2014-02-21T18:00:00"/>
  </r>
  <r>
    <n v="2503"/>
    <x v="0"/>
    <s v="GB"/>
    <s v="GBP"/>
    <n v="1441393210"/>
    <n v="1438801210"/>
    <b v="0"/>
    <n v="57"/>
    <b v="1"/>
    <s v="games/tabletop games"/>
    <n v="100.12"/>
    <n v="43"/>
    <x v="6"/>
    <s v="tabletop games"/>
    <x v="2246"/>
    <d v="2015-09-04T19:00:10"/>
  </r>
  <r>
    <n v="19324"/>
    <x v="0"/>
    <s v="US"/>
    <s v="USD"/>
    <n v="1438185565"/>
    <n v="1436975965"/>
    <b v="0"/>
    <n v="380"/>
    <b v="1"/>
    <s v="games/tabletop games"/>
    <n v="104.45405405405405"/>
    <n v="50"/>
    <x v="6"/>
    <s v="tabletop games"/>
    <x v="2247"/>
    <d v="2015-07-29T15:59:25"/>
  </r>
  <r>
    <n v="7505"/>
    <x v="0"/>
    <s v="GB"/>
    <s v="GBP"/>
    <n v="1481749278"/>
    <n v="1479157278"/>
    <b v="0"/>
    <n v="128"/>
    <b v="1"/>
    <s v="games/tabletop games"/>
    <n v="107.21428571428571"/>
    <n v="58"/>
    <x v="6"/>
    <s v="tabletop games"/>
    <x v="2248"/>
    <d v="2016-12-14T21:01:18"/>
  </r>
  <r>
    <n v="5907"/>
    <x v="0"/>
    <s v="US"/>
    <s v="USD"/>
    <n v="1364917965"/>
    <n v="1362329565"/>
    <b v="0"/>
    <n v="180"/>
    <b v="1"/>
    <s v="games/tabletop games"/>
    <n v="168.77142857142857"/>
    <n v="32"/>
    <x v="6"/>
    <s v="tabletop games"/>
    <x v="2249"/>
    <d v="2013-04-02T15:52:45"/>
  </r>
  <r>
    <n v="243778"/>
    <x v="0"/>
    <s v="US"/>
    <s v="USD"/>
    <n v="1480727273"/>
    <n v="1478131673"/>
    <b v="0"/>
    <n v="571"/>
    <b v="1"/>
    <s v="games/tabletop games"/>
    <n v="975.11200000000008"/>
    <n v="426"/>
    <x v="6"/>
    <s v="tabletop games"/>
    <x v="2250"/>
    <d v="2016-12-03T01:07:53"/>
  </r>
  <r>
    <n v="11428.19"/>
    <x v="0"/>
    <s v="US"/>
    <s v="USD"/>
    <n v="1408177077"/>
    <n v="1406362677"/>
    <b v="0"/>
    <n v="480"/>
    <b v="1"/>
    <s v="games/tabletop games"/>
    <n v="134.44929411764704"/>
    <n v="23"/>
    <x v="6"/>
    <s v="tabletop games"/>
    <x v="2251"/>
    <d v="2014-08-16T08:17:57"/>
  </r>
  <r>
    <n v="24505"/>
    <x v="0"/>
    <s v="ES"/>
    <s v="EUR"/>
    <n v="1470469938"/>
    <n v="1469173938"/>
    <b v="0"/>
    <n v="249"/>
    <b v="1"/>
    <s v="games/tabletop games"/>
    <n v="272.27777777777777"/>
    <n v="98"/>
    <x v="6"/>
    <s v="tabletop games"/>
    <x v="2252"/>
    <d v="2016-08-06T07:52:18"/>
  </r>
  <r>
    <n v="9015"/>
    <x v="0"/>
    <s v="US"/>
    <s v="USD"/>
    <n v="1447862947"/>
    <n v="1445267347"/>
    <b v="0"/>
    <n v="84"/>
    <b v="1"/>
    <s v="games/tabletop games"/>
    <n v="112.6875"/>
    <n v="107"/>
    <x v="6"/>
    <s v="tabletop games"/>
    <x v="2253"/>
    <d v="2015-11-18T16:09:07"/>
  </r>
  <r>
    <n v="2299"/>
    <x v="0"/>
    <s v="US"/>
    <s v="USD"/>
    <n v="1485271968"/>
    <n v="1484667168"/>
    <b v="0"/>
    <n v="197"/>
    <b v="1"/>
    <s v="games/tabletop games"/>
    <n v="459.8"/>
    <n v="11"/>
    <x v="6"/>
    <s v="tabletop games"/>
    <x v="2254"/>
    <d v="2017-01-24T15:32:48"/>
  </r>
  <r>
    <n v="11323"/>
    <x v="0"/>
    <s v="US"/>
    <s v="USD"/>
    <n v="1462661451"/>
    <n v="1460069451"/>
    <b v="0"/>
    <n v="271"/>
    <b v="1"/>
    <s v="games/tabletop games"/>
    <n v="286.65822784810126"/>
    <n v="41"/>
    <x v="6"/>
    <s v="tabletop games"/>
    <x v="2255"/>
    <d v="2016-05-07T22:50:51"/>
  </r>
  <r>
    <n v="1069"/>
    <x v="0"/>
    <s v="GB"/>
    <s v="GBP"/>
    <n v="1479811846"/>
    <n v="1478602246"/>
    <b v="0"/>
    <n v="50"/>
    <b v="1"/>
    <s v="games/tabletop games"/>
    <n v="222.70833333333334"/>
    <n v="21"/>
    <x v="6"/>
    <s v="tabletop games"/>
    <x v="2256"/>
    <d v="2016-11-22T10:50:46"/>
  </r>
  <r>
    <n v="15903.5"/>
    <x v="0"/>
    <s v="GB"/>
    <s v="GBP"/>
    <n v="1466377200"/>
    <n v="1463351329"/>
    <b v="0"/>
    <n v="169"/>
    <b v="1"/>
    <s v="games/tabletop games"/>
    <n v="636.14"/>
    <n v="94"/>
    <x v="6"/>
    <s v="tabletop games"/>
    <x v="2257"/>
    <d v="2016-06-19T23:00:00"/>
  </r>
  <r>
    <n v="3223"/>
    <x v="0"/>
    <s v="US"/>
    <s v="USD"/>
    <n v="1434045687"/>
    <n v="1431453687"/>
    <b v="0"/>
    <n v="205"/>
    <b v="1"/>
    <s v="games/tabletop games"/>
    <n v="146.5"/>
    <n v="15"/>
    <x v="6"/>
    <s v="tabletop games"/>
    <x v="2258"/>
    <d v="2015-06-11T18:01:27"/>
  </r>
  <r>
    <n v="18671"/>
    <x v="0"/>
    <s v="GB"/>
    <s v="GBP"/>
    <n v="1481224736"/>
    <n v="1480360736"/>
    <b v="0"/>
    <n v="206"/>
    <b v="1"/>
    <s v="games/tabletop games"/>
    <n v="1867.1"/>
    <n v="90"/>
    <x v="6"/>
    <s v="tabletop games"/>
    <x v="2259"/>
    <d v="2016-12-08T19:18:56"/>
  </r>
  <r>
    <n v="8173"/>
    <x v="0"/>
    <s v="US"/>
    <s v="USD"/>
    <n v="1395876250"/>
    <n v="1393287850"/>
    <b v="0"/>
    <n v="84"/>
    <b v="1"/>
    <s v="games/tabletop games"/>
    <n v="326.92"/>
    <n v="97"/>
    <x v="6"/>
    <s v="tabletop games"/>
    <x v="2260"/>
    <d v="2014-03-26T23:24:10"/>
  </r>
  <r>
    <n v="7795"/>
    <x v="0"/>
    <s v="AU"/>
    <s v="AUD"/>
    <n v="1487093020"/>
    <n v="1485278620"/>
    <b v="0"/>
    <n v="210"/>
    <b v="1"/>
    <s v="games/tabletop games"/>
    <n v="779.5"/>
    <n v="37"/>
    <x v="6"/>
    <s v="tabletop games"/>
    <x v="2261"/>
    <d v="2017-02-14T17:23:40"/>
  </r>
  <r>
    <n v="5087"/>
    <x v="0"/>
    <s v="US"/>
    <s v="USD"/>
    <n v="1416268800"/>
    <n v="1413295358"/>
    <b v="0"/>
    <n v="181"/>
    <b v="1"/>
    <s v="games/tabletop games"/>
    <n v="154.15151515151516"/>
    <n v="28"/>
    <x v="6"/>
    <s v="tabletop games"/>
    <x v="2262"/>
    <d v="2014-11-18T00:00:00"/>
  </r>
  <r>
    <n v="8666"/>
    <x v="0"/>
    <s v="SE"/>
    <s v="SEK"/>
    <n v="1422734313"/>
    <n v="1420919913"/>
    <b v="0"/>
    <n v="60"/>
    <b v="1"/>
    <s v="games/tabletop games"/>
    <n v="115.54666666666667"/>
    <n v="144"/>
    <x v="6"/>
    <s v="tabletop games"/>
    <x v="2263"/>
    <d v="2015-01-31T19:58:33"/>
  </r>
  <r>
    <n v="10802"/>
    <x v="0"/>
    <s v="US"/>
    <s v="USD"/>
    <n v="1463972400"/>
    <n v="1462543114"/>
    <b v="0"/>
    <n v="445"/>
    <b v="1"/>
    <s v="games/tabletop games"/>
    <n v="180.03333333333333"/>
    <n v="24"/>
    <x v="6"/>
    <s v="tabletop games"/>
    <x v="2264"/>
    <d v="2016-05-23T03:00:00"/>
  </r>
  <r>
    <n v="597"/>
    <x v="0"/>
    <s v="GB"/>
    <s v="GBP"/>
    <n v="1479846507"/>
    <n v="1479241707"/>
    <b v="0"/>
    <n v="17"/>
    <b v="1"/>
    <s v="games/tabletop games"/>
    <n v="298.5"/>
    <n v="35"/>
    <x v="6"/>
    <s v="tabletop games"/>
    <x v="2265"/>
    <d v="2016-11-22T20:28:27"/>
  </r>
  <r>
    <n v="4804"/>
    <x v="0"/>
    <s v="US"/>
    <s v="USD"/>
    <n v="1461722400"/>
    <n v="1460235592"/>
    <b v="0"/>
    <n v="194"/>
    <b v="1"/>
    <s v="games/tabletop games"/>
    <n v="320.26666666666665"/>
    <n v="24"/>
    <x v="6"/>
    <s v="tabletop games"/>
    <x v="2266"/>
    <d v="2016-04-27T02:00:00"/>
  </r>
  <r>
    <n v="76105"/>
    <x v="0"/>
    <s v="US"/>
    <s v="USD"/>
    <n v="1419123600"/>
    <n v="1416945297"/>
    <b v="0"/>
    <n v="404"/>
    <b v="1"/>
    <s v="games/tabletop games"/>
    <n v="380.52499999999998"/>
    <n v="188"/>
    <x v="6"/>
    <s v="tabletop games"/>
    <x v="2267"/>
    <d v="2014-12-21T01:00:00"/>
  </r>
  <r>
    <n v="28728"/>
    <x v="0"/>
    <s v="US"/>
    <s v="USD"/>
    <n v="1489283915"/>
    <n v="1486691915"/>
    <b v="0"/>
    <n v="194"/>
    <b v="1"/>
    <s v="games/tabletop games"/>
    <n v="102.60000000000001"/>
    <n v="148"/>
    <x v="6"/>
    <s v="tabletop games"/>
    <x v="2268"/>
    <d v="2017-03-12T01:58:35"/>
  </r>
  <r>
    <n v="45041"/>
    <x v="0"/>
    <s v="US"/>
    <s v="USD"/>
    <n v="1488862800"/>
    <n v="1486745663"/>
    <b v="0"/>
    <n v="902"/>
    <b v="1"/>
    <s v="games/tabletop games"/>
    <n v="1801.64"/>
    <n v="49"/>
    <x v="6"/>
    <s v="tabletop games"/>
    <x v="2269"/>
    <d v="2017-03-07T05:00:00"/>
  </r>
  <r>
    <n v="180062"/>
    <x v="0"/>
    <s v="US"/>
    <s v="USD"/>
    <n v="1484085540"/>
    <n v="1482353513"/>
    <b v="0"/>
    <n v="1670"/>
    <b v="1"/>
    <s v="games/tabletop games"/>
    <n v="720.24800000000005"/>
    <n v="107"/>
    <x v="6"/>
    <s v="tabletop games"/>
    <x v="2270"/>
    <d v="2017-01-10T21:59:00"/>
  </r>
  <r>
    <n v="56618"/>
    <x v="0"/>
    <s v="US"/>
    <s v="USD"/>
    <n v="1481328004"/>
    <n v="1478736004"/>
    <b v="0"/>
    <n v="1328"/>
    <b v="1"/>
    <s v="games/tabletop games"/>
    <n v="283.09000000000003"/>
    <n v="42"/>
    <x v="6"/>
    <s v="tabletop games"/>
    <x v="2271"/>
    <d v="2016-12-10T00:00:04"/>
  </r>
  <r>
    <n v="13566"/>
    <x v="0"/>
    <s v="US"/>
    <s v="USD"/>
    <n v="1449506836"/>
    <n v="1446914836"/>
    <b v="0"/>
    <n v="944"/>
    <b v="1"/>
    <s v="games/tabletop games"/>
    <n v="1356.6000000000001"/>
    <n v="14"/>
    <x v="6"/>
    <s v="tabletop games"/>
    <x v="2272"/>
    <d v="2015-12-07T16:47:16"/>
  </r>
  <r>
    <n v="5509"/>
    <x v="0"/>
    <s v="CA"/>
    <s v="CAD"/>
    <n v="1489320642"/>
    <n v="1487164242"/>
    <b v="0"/>
    <n v="147"/>
    <b v="1"/>
    <s v="games/tabletop games"/>
    <n v="220.35999999999999"/>
    <n v="37"/>
    <x v="6"/>
    <s v="tabletop games"/>
    <x v="2273"/>
    <d v="2017-03-12T12:10:42"/>
  </r>
  <r>
    <n v="2990"/>
    <x v="0"/>
    <s v="US"/>
    <s v="USD"/>
    <n v="1393156857"/>
    <n v="1390564857"/>
    <b v="0"/>
    <n v="99"/>
    <b v="1"/>
    <s v="games/tabletop games"/>
    <n v="119.6"/>
    <n v="30"/>
    <x v="6"/>
    <s v="tabletop games"/>
    <x v="2274"/>
    <d v="2014-02-23T12:00:57"/>
  </r>
  <r>
    <n v="2650.5"/>
    <x v="0"/>
    <s v="GB"/>
    <s v="GBP"/>
    <n v="1419259679"/>
    <n v="1416667679"/>
    <b v="0"/>
    <n v="79"/>
    <b v="1"/>
    <s v="games/tabletop games"/>
    <n v="407.76923076923077"/>
    <n v="33"/>
    <x v="6"/>
    <s v="tabletop games"/>
    <x v="2275"/>
    <d v="2014-12-22T14:47:59"/>
  </r>
  <r>
    <n v="4856"/>
    <x v="0"/>
    <s v="US"/>
    <s v="USD"/>
    <n v="1388936289"/>
    <n v="1386344289"/>
    <b v="0"/>
    <n v="75"/>
    <b v="1"/>
    <s v="games/tabletop games"/>
    <n v="105.81826105905425"/>
    <n v="64"/>
    <x v="6"/>
    <s v="tabletop games"/>
    <x v="2276"/>
    <d v="2014-01-05T15:38:09"/>
  </r>
  <r>
    <n v="11992"/>
    <x v="0"/>
    <s v="US"/>
    <s v="USD"/>
    <n v="1330359423"/>
    <n v="1327767423"/>
    <b v="0"/>
    <n v="207"/>
    <b v="1"/>
    <s v="games/tabletop games"/>
    <n v="141.08235294117648"/>
    <n v="57"/>
    <x v="6"/>
    <s v="tabletop games"/>
    <x v="2277"/>
    <d v="2012-02-27T16:17:03"/>
  </r>
  <r>
    <n v="5414"/>
    <x v="0"/>
    <s v="IT"/>
    <s v="EUR"/>
    <n v="1451861940"/>
    <n v="1448902867"/>
    <b v="0"/>
    <n v="102"/>
    <b v="1"/>
    <s v="games/tabletop games"/>
    <n v="270.7"/>
    <n v="53"/>
    <x v="6"/>
    <s v="tabletop games"/>
    <x v="2278"/>
    <d v="2016-01-03T22:59:00"/>
  </r>
  <r>
    <n v="1538"/>
    <x v="0"/>
    <s v="US"/>
    <s v="USD"/>
    <n v="1423022400"/>
    <n v="1421436099"/>
    <b v="0"/>
    <n v="32"/>
    <b v="1"/>
    <s v="games/tabletop games"/>
    <n v="153.80000000000001"/>
    <n v="48"/>
    <x v="6"/>
    <s v="tabletop games"/>
    <x v="2279"/>
    <d v="2015-02-04T04:00:00"/>
  </r>
  <r>
    <n v="39550.5"/>
    <x v="0"/>
    <s v="US"/>
    <s v="USD"/>
    <n v="1442501991"/>
    <n v="1439909991"/>
    <b v="0"/>
    <n v="480"/>
    <b v="1"/>
    <s v="games/tabletop games"/>
    <n v="403.57653061224488"/>
    <n v="82"/>
    <x v="6"/>
    <s v="tabletop games"/>
    <x v="2280"/>
    <d v="2015-09-17T14:59:51"/>
  </r>
  <r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1390"/>
    <x v="0"/>
    <s v="US"/>
    <s v="USD"/>
    <n v="1452744686"/>
    <n v="1447560686"/>
    <b v="0"/>
    <n v="12"/>
    <b v="1"/>
    <s v="music/rock"/>
    <n v="185.33333333333331"/>
    <n v="115"/>
    <x v="4"/>
    <s v="rock"/>
    <x v="2282"/>
    <d v="2016-01-14T04:11:26"/>
  </r>
  <r>
    <n v="3025.66"/>
    <x v="0"/>
    <s v="US"/>
    <s v="USD"/>
    <n v="1336528804"/>
    <n v="1331348404"/>
    <b v="0"/>
    <n v="48"/>
    <b v="1"/>
    <s v="music/rock"/>
    <n v="100.85533333333332"/>
    <n v="63"/>
    <x v="4"/>
    <s v="rock"/>
    <x v="2283"/>
    <d v="2012-05-09T02:00:04"/>
  </r>
  <r>
    <n v="6373.27"/>
    <x v="0"/>
    <s v="US"/>
    <s v="USD"/>
    <n v="1299902400"/>
    <n v="1297451245"/>
    <b v="0"/>
    <n v="59"/>
    <b v="1"/>
    <s v="music/rock"/>
    <n v="106.22116666666668"/>
    <n v="108"/>
    <x v="4"/>
    <s v="rock"/>
    <x v="2284"/>
    <d v="2011-03-12T04:00:00"/>
  </r>
  <r>
    <n v="3641"/>
    <x v="0"/>
    <s v="US"/>
    <s v="USD"/>
    <n v="1340944043"/>
    <n v="1338352043"/>
    <b v="0"/>
    <n v="79"/>
    <b v="1"/>
    <s v="music/rock"/>
    <n v="121.36666666666667"/>
    <n v="46"/>
    <x v="4"/>
    <s v="rock"/>
    <x v="2285"/>
    <d v="2012-06-29T04:27:23"/>
  </r>
  <r>
    <n v="1501"/>
    <x v="0"/>
    <s v="US"/>
    <s v="USD"/>
    <n v="1378439940"/>
    <n v="1376003254"/>
    <b v="0"/>
    <n v="14"/>
    <b v="1"/>
    <s v="music/rock"/>
    <n v="100.06666666666666"/>
    <n v="107"/>
    <x v="4"/>
    <s v="rock"/>
    <x v="2286"/>
    <d v="2013-09-06T03:59:00"/>
  </r>
  <r>
    <n v="5398.99"/>
    <x v="0"/>
    <s v="US"/>
    <s v="USD"/>
    <n v="1403539260"/>
    <n v="1401724860"/>
    <b v="0"/>
    <n v="106"/>
    <b v="1"/>
    <s v="music/rock"/>
    <n v="119.97755555555555"/>
    <n v="50"/>
    <x v="4"/>
    <s v="rock"/>
    <x v="2287"/>
    <d v="2014-06-23T16:01:00"/>
  </r>
  <r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8:00:00"/>
  </r>
  <r>
    <n v="1611"/>
    <x v="0"/>
    <s v="US"/>
    <s v="USD"/>
    <n v="1386372120"/>
    <n v="1382659060"/>
    <b v="0"/>
    <n v="25"/>
    <b v="1"/>
    <s v="music/rock"/>
    <n v="107.4"/>
    <n v="64"/>
    <x v="4"/>
    <s v="rock"/>
    <x v="2289"/>
    <d v="2013-12-06T23:22:00"/>
  </r>
  <r>
    <n v="1561"/>
    <x v="0"/>
    <s v="US"/>
    <s v="USD"/>
    <n v="1259686800"/>
    <n v="1252908330"/>
    <b v="0"/>
    <n v="29"/>
    <b v="1"/>
    <s v="music/rock"/>
    <n v="104.06666666666666"/>
    <n v="53"/>
    <x v="4"/>
    <s v="rock"/>
    <x v="2290"/>
    <d v="2009-12-01T17:00:00"/>
  </r>
  <r>
    <n v="4320"/>
    <x v="0"/>
    <s v="US"/>
    <s v="USD"/>
    <n v="1335153600"/>
    <n v="1332199618"/>
    <b v="0"/>
    <n v="43"/>
    <b v="1"/>
    <s v="music/rock"/>
    <n v="172.8"/>
    <n v="100"/>
    <x v="4"/>
    <s v="rock"/>
    <x v="2291"/>
    <d v="2012-04-23T04:00:00"/>
  </r>
  <r>
    <n v="2145.0100000000002"/>
    <x v="0"/>
    <s v="US"/>
    <s v="USD"/>
    <n v="1334767476"/>
    <n v="1332175476"/>
    <b v="0"/>
    <n v="46"/>
    <b v="1"/>
    <s v="music/rock"/>
    <n v="107.2505"/>
    <n v="46"/>
    <x v="4"/>
    <s v="rock"/>
    <x v="2292"/>
    <d v="2012-04-18T16:44:36"/>
  </r>
  <r>
    <n v="920"/>
    <x v="0"/>
    <s v="US"/>
    <s v="USD"/>
    <n v="1348545540"/>
    <n v="1346345999"/>
    <b v="0"/>
    <n v="27"/>
    <b v="1"/>
    <s v="music/rock"/>
    <n v="108.23529411764706"/>
    <n v="34"/>
    <x v="4"/>
    <s v="rock"/>
    <x v="2293"/>
    <d v="2012-09-25T03:59:00"/>
  </r>
  <r>
    <n v="7304.04"/>
    <x v="0"/>
    <s v="US"/>
    <s v="USD"/>
    <n v="1358702480"/>
    <n v="1356110480"/>
    <b v="0"/>
    <n v="112"/>
    <b v="1"/>
    <s v="music/rock"/>
    <n v="146.08079999999998"/>
    <n v="65"/>
    <x v="4"/>
    <s v="rock"/>
    <x v="2294"/>
    <d v="2013-01-20T17:21:20"/>
  </r>
  <r>
    <n v="1503"/>
    <x v="0"/>
    <s v="US"/>
    <s v="USD"/>
    <n v="1359240856"/>
    <n v="1356648856"/>
    <b v="0"/>
    <n v="34"/>
    <b v="1"/>
    <s v="music/rock"/>
    <n v="125.25"/>
    <n v="44"/>
    <x v="4"/>
    <s v="rock"/>
    <x v="2295"/>
    <d v="2013-01-26T22:54:16"/>
  </r>
  <r>
    <n v="10435"/>
    <x v="0"/>
    <s v="US"/>
    <s v="USD"/>
    <n v="1330018426"/>
    <n v="1326994426"/>
    <b v="0"/>
    <n v="145"/>
    <b v="1"/>
    <s v="music/rock"/>
    <n v="149.07142857142856"/>
    <n v="71"/>
    <x v="4"/>
    <s v="rock"/>
    <x v="2296"/>
    <d v="2012-02-23T17:33:46"/>
  </r>
  <r>
    <n v="1006"/>
    <x v="0"/>
    <s v="US"/>
    <s v="USD"/>
    <n v="1331697540"/>
    <n v="1328749249"/>
    <b v="0"/>
    <n v="19"/>
    <b v="1"/>
    <s v="music/rock"/>
    <n v="100.6"/>
    <n v="52"/>
    <x v="4"/>
    <s v="rock"/>
    <x v="2297"/>
    <d v="2012-03-14T03:59:00"/>
  </r>
  <r>
    <n v="31522"/>
    <x v="0"/>
    <s v="US"/>
    <s v="USD"/>
    <n v="1395861033"/>
    <n v="1393272633"/>
    <b v="0"/>
    <n v="288"/>
    <b v="1"/>
    <s v="music/rock"/>
    <n v="105.07333333333332"/>
    <n v="109"/>
    <x v="4"/>
    <s v="rock"/>
    <x v="2298"/>
    <d v="2014-03-26T19:10:33"/>
  </r>
  <r>
    <n v="1050.5"/>
    <x v="0"/>
    <s v="US"/>
    <s v="USD"/>
    <n v="1296953209"/>
    <n v="1295657209"/>
    <b v="0"/>
    <n v="14"/>
    <b v="1"/>
    <s v="music/rock"/>
    <n v="350.16666666666663"/>
    <n v="75"/>
    <x v="4"/>
    <s v="rock"/>
    <x v="2299"/>
    <d v="2011-02-06T00:46:49"/>
  </r>
  <r>
    <n v="810"/>
    <x v="0"/>
    <s v="US"/>
    <s v="USD"/>
    <n v="1340904416"/>
    <n v="1339694816"/>
    <b v="0"/>
    <n v="7"/>
    <b v="1"/>
    <s v="music/rock"/>
    <n v="101.25"/>
    <n v="115"/>
    <x v="4"/>
    <s v="rock"/>
    <x v="2300"/>
    <d v="2012-06-28T17:26:56"/>
  </r>
  <r>
    <n v="6680.22"/>
    <x v="0"/>
    <s v="US"/>
    <s v="USD"/>
    <n v="1371785496"/>
    <n v="1369193496"/>
    <b v="1"/>
    <n v="211"/>
    <b v="1"/>
    <s v="music/indie rock"/>
    <n v="133.6044"/>
    <n v="31"/>
    <x v="4"/>
    <s v="indie rock"/>
    <x v="2301"/>
    <d v="2013-06-21T03:31:36"/>
  </r>
  <r>
    <n v="3925"/>
    <x v="0"/>
    <s v="US"/>
    <s v="USD"/>
    <n v="1388473200"/>
    <n v="1385585434"/>
    <b v="1"/>
    <n v="85"/>
    <b v="1"/>
    <s v="music/indie rock"/>
    <n v="170.65217391304347"/>
    <n v="46"/>
    <x v="4"/>
    <s v="indie rock"/>
    <x v="2302"/>
    <d v="2013-12-31T07:00:00"/>
  </r>
  <r>
    <n v="7053.61"/>
    <x v="0"/>
    <s v="US"/>
    <s v="USD"/>
    <n v="1323747596"/>
    <n v="1320287996"/>
    <b v="1"/>
    <n v="103"/>
    <b v="1"/>
    <s v="music/indie rock"/>
    <n v="109.35829457364341"/>
    <n v="68"/>
    <x v="4"/>
    <s v="indie rock"/>
    <x v="2303"/>
    <d v="2011-12-13T03:39:56"/>
  </r>
  <r>
    <n v="6042.02"/>
    <x v="0"/>
    <s v="US"/>
    <s v="USD"/>
    <n v="1293857940"/>
    <n v="1290281691"/>
    <b v="1"/>
    <n v="113"/>
    <b v="1"/>
    <s v="music/indie rock"/>
    <n v="100.70033333333335"/>
    <n v="53"/>
    <x v="4"/>
    <s v="indie rock"/>
    <x v="2304"/>
    <d v="2011-01-01T04:59:00"/>
  </r>
  <r>
    <n v="18221"/>
    <x v="0"/>
    <s v="US"/>
    <s v="USD"/>
    <n v="1407520800"/>
    <n v="1405356072"/>
    <b v="1"/>
    <n v="167"/>
    <b v="1"/>
    <s v="music/indie rock"/>
    <n v="101.22777777777779"/>
    <n v="109"/>
    <x v="4"/>
    <s v="indie rock"/>
    <x v="2305"/>
    <d v="2014-08-08T18:00:00"/>
  </r>
  <r>
    <n v="3736.55"/>
    <x v="0"/>
    <s v="US"/>
    <s v="USD"/>
    <n v="1331352129"/>
    <n v="1328760129"/>
    <b v="1"/>
    <n v="73"/>
    <b v="1"/>
    <s v="music/indie rock"/>
    <n v="106.75857142857143"/>
    <n v="51"/>
    <x v="4"/>
    <s v="indie rock"/>
    <x v="2306"/>
    <d v="2012-03-10T04:02:09"/>
  </r>
  <r>
    <n v="2095.2600000000002"/>
    <x v="0"/>
    <s v="US"/>
    <s v="USD"/>
    <n v="1336245328"/>
    <n v="1333653333"/>
    <b v="1"/>
    <n v="75"/>
    <b v="1"/>
    <s v="music/indie rock"/>
    <n v="106.65777537961894"/>
    <n v="27"/>
    <x v="4"/>
    <s v="indie rock"/>
    <x v="2307"/>
    <d v="2012-05-05T19:15:28"/>
  </r>
  <r>
    <n v="50653.11"/>
    <x v="0"/>
    <s v="US"/>
    <s v="USD"/>
    <n v="1409274000"/>
    <n v="1406847996"/>
    <b v="1"/>
    <n v="614"/>
    <b v="1"/>
    <s v="music/indie rock"/>
    <n v="101.30622"/>
    <n v="82"/>
    <x v="4"/>
    <s v="indie rock"/>
    <x v="2308"/>
    <d v="2014-08-29T01:00:00"/>
  </r>
  <r>
    <n v="6400.47"/>
    <x v="0"/>
    <s v="US"/>
    <s v="USD"/>
    <n v="1362872537"/>
    <n v="1359848537"/>
    <b v="1"/>
    <n v="107"/>
    <b v="1"/>
    <s v="music/indie rock"/>
    <n v="106.67450000000001"/>
    <n v="59"/>
    <x v="4"/>
    <s v="indie rock"/>
    <x v="2309"/>
    <d v="2013-03-09T23:42:17"/>
  </r>
  <r>
    <n v="79335.360000000001"/>
    <x v="0"/>
    <s v="US"/>
    <s v="USD"/>
    <n v="1363889015"/>
    <n v="1361300615"/>
    <b v="1"/>
    <n v="1224"/>
    <b v="1"/>
    <s v="music/indie rock"/>
    <n v="428.83978378378379"/>
    <n v="64"/>
    <x v="4"/>
    <s v="indie rock"/>
    <x v="2310"/>
    <d v="2013-03-21T18:03:35"/>
  </r>
  <r>
    <n v="9370"/>
    <x v="0"/>
    <s v="US"/>
    <s v="USD"/>
    <n v="1399421189"/>
    <n v="1396829189"/>
    <b v="1"/>
    <n v="104"/>
    <b v="1"/>
    <s v="music/indie rock"/>
    <n v="104.11111111111111"/>
    <n v="90"/>
    <x v="4"/>
    <s v="indie rock"/>
    <x v="2311"/>
    <d v="2014-05-07T00:06:29"/>
  </r>
  <r>
    <n v="3236"/>
    <x v="0"/>
    <s v="US"/>
    <s v="USD"/>
    <n v="1397862000"/>
    <n v="1395155478"/>
    <b v="1"/>
    <n v="79"/>
    <b v="1"/>
    <s v="music/indie rock"/>
    <n v="107.86666666666666"/>
    <n v="40"/>
    <x v="4"/>
    <s v="indie rock"/>
    <x v="2312"/>
    <d v="2014-04-18T23:00:00"/>
  </r>
  <r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1883.64"/>
    <x v="0"/>
    <s v="US"/>
    <s v="USD"/>
    <n v="1339074857"/>
    <n v="1336482857"/>
    <b v="1"/>
    <n v="50"/>
    <b v="1"/>
    <s v="music/indie rock"/>
    <n v="156.97"/>
    <n v="37"/>
    <x v="4"/>
    <s v="indie rock"/>
    <x v="2314"/>
    <d v="2012-06-07T13:14:17"/>
  </r>
  <r>
    <n v="2565"/>
    <x v="0"/>
    <s v="US"/>
    <s v="USD"/>
    <n v="1336238743"/>
    <n v="1333646743"/>
    <b v="1"/>
    <n v="64"/>
    <b v="1"/>
    <s v="music/indie rock"/>
    <n v="102.60000000000001"/>
    <n v="40"/>
    <x v="4"/>
    <s v="indie rock"/>
    <x v="2315"/>
    <d v="2012-05-05T17:25:43"/>
  </r>
  <r>
    <n v="15606.4"/>
    <x v="0"/>
    <s v="US"/>
    <s v="USD"/>
    <n v="1260383040"/>
    <n v="1253726650"/>
    <b v="1"/>
    <n v="200"/>
    <b v="1"/>
    <s v="music/indie rock"/>
    <n v="104.04266666666666"/>
    <n v="78"/>
    <x v="4"/>
    <s v="indie rock"/>
    <x v="2316"/>
    <d v="2009-12-09T18:24:00"/>
  </r>
  <r>
    <n v="416"/>
    <x v="0"/>
    <s v="US"/>
    <s v="USD"/>
    <n v="1266210000"/>
    <n v="1263474049"/>
    <b v="1"/>
    <n v="22"/>
    <b v="1"/>
    <s v="music/indie rock"/>
    <n v="104"/>
    <n v="18"/>
    <x v="4"/>
    <s v="indie rock"/>
    <x v="2317"/>
    <d v="2010-02-15T05:00:00"/>
  </r>
  <r>
    <n v="6053"/>
    <x v="0"/>
    <s v="US"/>
    <s v="USD"/>
    <n v="1253937540"/>
    <n v="1251214014"/>
    <b v="1"/>
    <n v="163"/>
    <b v="1"/>
    <s v="music/indie rock"/>
    <n v="121.05999999999999"/>
    <n v="37"/>
    <x v="4"/>
    <s v="indie rock"/>
    <x v="2318"/>
    <d v="2009-09-26T03:59:00"/>
  </r>
  <r>
    <n v="3231"/>
    <x v="0"/>
    <s v="US"/>
    <s v="USD"/>
    <n v="1387072685"/>
    <n v="1384480685"/>
    <b v="1"/>
    <n v="77"/>
    <b v="1"/>
    <s v="music/indie rock"/>
    <n v="107.69999999999999"/>
    <n v="41"/>
    <x v="4"/>
    <s v="indie rock"/>
    <x v="2319"/>
    <d v="2013-12-15T01:58:05"/>
  </r>
  <r>
    <n v="5433"/>
    <x v="0"/>
    <s v="US"/>
    <s v="USD"/>
    <n v="1396463800"/>
    <n v="1393443400"/>
    <b v="1"/>
    <n v="89"/>
    <b v="1"/>
    <s v="music/indie rock"/>
    <n v="108.66"/>
    <n v="61"/>
    <x v="4"/>
    <s v="indie rock"/>
    <x v="2320"/>
    <d v="2014-04-02T18:36:40"/>
  </r>
  <r>
    <n v="4130"/>
    <x v="3"/>
    <s v="AT"/>
    <s v="EUR"/>
    <n v="1491282901"/>
    <n v="1488694501"/>
    <b v="0"/>
    <n v="64"/>
    <b v="0"/>
    <s v="food/small batch"/>
    <n v="39.120962394619681"/>
    <n v="64"/>
    <x v="7"/>
    <s v="small batch"/>
    <x v="2321"/>
    <d v="2017-04-04T05:15:01"/>
  </r>
  <r>
    <n v="85"/>
    <x v="3"/>
    <s v="US"/>
    <s v="USD"/>
    <n v="1491769769"/>
    <n v="1489181369"/>
    <b v="0"/>
    <n v="4"/>
    <b v="0"/>
    <s v="food/small batch"/>
    <n v="3.1481481481481479"/>
    <n v="21"/>
    <x v="7"/>
    <s v="small batch"/>
    <x v="2322"/>
    <d v="2017-04-09T20:29:29"/>
  </r>
  <r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1555"/>
    <x v="3"/>
    <s v="GB"/>
    <s v="GBP"/>
    <n v="1490559285"/>
    <n v="1487970885"/>
    <b v="0"/>
    <n v="61"/>
    <b v="0"/>
    <s v="food/small batch"/>
    <n v="20.733333333333334"/>
    <n v="25"/>
    <x v="7"/>
    <s v="small batch"/>
    <x v="2324"/>
    <d v="2017-03-26T20:14:45"/>
  </r>
  <r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184133.01"/>
    <x v="0"/>
    <s v="US"/>
    <s v="USD"/>
    <n v="1409090440"/>
    <n v="1406066440"/>
    <b v="1"/>
    <n v="3355"/>
    <b v="1"/>
    <s v="food/small batch"/>
    <n v="526.09431428571429"/>
    <n v="54"/>
    <x v="7"/>
    <s v="small batch"/>
    <x v="2327"/>
    <d v="2014-08-26T22:00:40"/>
  </r>
  <r>
    <n v="25445"/>
    <x v="0"/>
    <s v="US"/>
    <s v="USD"/>
    <n v="1434307537"/>
    <n v="1431715537"/>
    <b v="1"/>
    <n v="537"/>
    <b v="1"/>
    <s v="food/small batch"/>
    <n v="254.45000000000002"/>
    <n v="47"/>
    <x v="7"/>
    <s v="small batch"/>
    <x v="2328"/>
    <d v="2015-06-14T18:45:37"/>
  </r>
  <r>
    <n v="26480"/>
    <x v="0"/>
    <s v="US"/>
    <s v="USD"/>
    <n v="1405609146"/>
    <n v="1403017146"/>
    <b v="1"/>
    <n v="125"/>
    <b v="1"/>
    <s v="food/small batch"/>
    <n v="105.91999999999999"/>
    <n v="211"/>
    <x v="7"/>
    <s v="small batch"/>
    <x v="2329"/>
    <d v="2014-07-17T14:59:06"/>
  </r>
  <r>
    <n v="35848"/>
    <x v="0"/>
    <s v="US"/>
    <s v="USD"/>
    <n v="1451001600"/>
    <n v="1448400943"/>
    <b v="1"/>
    <n v="163"/>
    <b v="1"/>
    <s v="food/small batch"/>
    <n v="102.42285714285715"/>
    <n v="219"/>
    <x v="7"/>
    <s v="small batch"/>
    <x v="2330"/>
    <d v="2015-12-25T00:00:00"/>
  </r>
  <r>
    <n v="11545.1"/>
    <x v="0"/>
    <s v="US"/>
    <s v="USD"/>
    <n v="1408320490"/>
    <n v="1405728490"/>
    <b v="1"/>
    <n v="283"/>
    <b v="1"/>
    <s v="food/small batch"/>
    <n v="144.31375"/>
    <n v="40"/>
    <x v="7"/>
    <s v="small batch"/>
    <x v="2331"/>
    <d v="2014-08-18T00:08:10"/>
  </r>
  <r>
    <n v="26577"/>
    <x v="0"/>
    <s v="US"/>
    <s v="USD"/>
    <n v="1423235071"/>
    <n v="1420643071"/>
    <b v="1"/>
    <n v="352"/>
    <b v="1"/>
    <s v="food/small batch"/>
    <n v="106.30800000000001"/>
    <n v="75"/>
    <x v="7"/>
    <s v="small batch"/>
    <x v="2332"/>
    <d v="2015-02-06T15:04:31"/>
  </r>
  <r>
    <n v="1273"/>
    <x v="0"/>
    <s v="US"/>
    <s v="USD"/>
    <n v="1401385800"/>
    <n v="1399563390"/>
    <b v="1"/>
    <n v="94"/>
    <b v="1"/>
    <s v="food/small batch"/>
    <n v="212.16666666666666"/>
    <n v="13"/>
    <x v="7"/>
    <s v="small batch"/>
    <x v="2333"/>
    <d v="2014-05-29T17:50:00"/>
  </r>
  <r>
    <n v="4078"/>
    <x v="0"/>
    <s v="US"/>
    <s v="USD"/>
    <n v="1415208840"/>
    <n v="1412611498"/>
    <b v="1"/>
    <n v="67"/>
    <b v="1"/>
    <s v="food/small batch"/>
    <n v="101.95"/>
    <n v="60"/>
    <x v="7"/>
    <s v="small batch"/>
    <x v="2334"/>
    <d v="2014-11-05T17:34:00"/>
  </r>
  <r>
    <n v="25568"/>
    <x v="0"/>
    <s v="US"/>
    <s v="USD"/>
    <n v="1402494243"/>
    <n v="1399902243"/>
    <b v="1"/>
    <n v="221"/>
    <b v="1"/>
    <s v="food/small batch"/>
    <n v="102.27200000000001"/>
    <n v="115"/>
    <x v="7"/>
    <s v="small batch"/>
    <x v="2335"/>
    <d v="2014-06-11T13:44:03"/>
  </r>
  <r>
    <n v="104146.51"/>
    <x v="0"/>
    <s v="US"/>
    <s v="USD"/>
    <n v="1394316695"/>
    <n v="1390860695"/>
    <b v="1"/>
    <n v="2165"/>
    <b v="1"/>
    <s v="food/small batch"/>
    <n v="520.73254999999995"/>
    <n v="48"/>
    <x v="7"/>
    <s v="small batch"/>
    <x v="2336"/>
    <d v="2014-03-08T22:11:35"/>
  </r>
  <r>
    <n v="13279"/>
    <x v="0"/>
    <s v="US"/>
    <s v="USD"/>
    <n v="1403796143"/>
    <n v="1401204143"/>
    <b v="1"/>
    <n v="179"/>
    <b v="1"/>
    <s v="food/small batch"/>
    <n v="110.65833333333333"/>
    <n v="74"/>
    <x v="7"/>
    <s v="small batch"/>
    <x v="2337"/>
    <d v="2014-06-26T15:22:23"/>
  </r>
  <r>
    <n v="15171.5"/>
    <x v="0"/>
    <s v="US"/>
    <s v="USD"/>
    <n v="1404077484"/>
    <n v="1401485484"/>
    <b v="1"/>
    <n v="123"/>
    <b v="1"/>
    <s v="food/small batch"/>
    <n v="101.14333333333335"/>
    <n v="123"/>
    <x v="7"/>
    <s v="small batch"/>
    <x v="2338"/>
    <d v="2014-06-29T21:31:24"/>
  </r>
  <r>
    <n v="73552"/>
    <x v="0"/>
    <s v="US"/>
    <s v="USD"/>
    <n v="1482134340"/>
    <n v="1479496309"/>
    <b v="1"/>
    <n v="1104"/>
    <b v="1"/>
    <s v="food/small batch"/>
    <n v="294.20799999999997"/>
    <n v="66"/>
    <x v="7"/>
    <s v="small batch"/>
    <x v="2339"/>
    <d v="2016-12-19T07:59:00"/>
  </r>
  <r>
    <n v="42311"/>
    <x v="0"/>
    <s v="US"/>
    <s v="USD"/>
    <n v="1477841138"/>
    <n v="1475249138"/>
    <b v="1"/>
    <n v="403"/>
    <b v="1"/>
    <s v="food/small batch"/>
    <n v="105.77749999999999"/>
    <n v="104"/>
    <x v="7"/>
    <s v="small batch"/>
    <x v="2340"/>
    <d v="2016-10-30T15:25:38"/>
  </r>
  <r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08"/>
    <x v="1"/>
    <s v="NZ"/>
    <s v="NZD"/>
    <n v="1430360739"/>
    <n v="1427768739"/>
    <b v="0"/>
    <n v="7"/>
    <b v="0"/>
    <s v="technology/web"/>
    <n v="0.5714285714285714"/>
    <n v="15"/>
    <x v="2"/>
    <s v="web"/>
    <x v="2351"/>
    <d v="2015-04-30T02:25:39"/>
  </r>
  <r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55"/>
    <x v="1"/>
    <s v="AU"/>
    <s v="AUD"/>
    <n v="1430604136"/>
    <n v="1428012136"/>
    <b v="0"/>
    <n v="2"/>
    <b v="0"/>
    <s v="technology/web"/>
    <n v="0.6875"/>
    <n v="27"/>
    <x v="2"/>
    <s v="web"/>
    <x v="2355"/>
    <d v="2015-05-02T22:02:16"/>
  </r>
  <r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630"/>
    <x v="1"/>
    <s v="GB"/>
    <s v="GBP"/>
    <n v="1445431533"/>
    <n v="1442839533"/>
    <b v="0"/>
    <n v="27"/>
    <b v="0"/>
    <s v="technology/web"/>
    <n v="10.52"/>
    <n v="97"/>
    <x v="2"/>
    <s v="web"/>
    <x v="2366"/>
    <d v="2015-10-21T12:45:33"/>
  </r>
  <r>
    <n v="670"/>
    <x v="1"/>
    <s v="US"/>
    <s v="USD"/>
    <n v="1461622616"/>
    <n v="1456442216"/>
    <b v="0"/>
    <n v="14"/>
    <b v="0"/>
    <s v="technology/web"/>
    <n v="1.34"/>
    <n v="47"/>
    <x v="2"/>
    <s v="web"/>
    <x v="2367"/>
    <d v="2016-04-25T22:16:56"/>
  </r>
  <r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82"/>
    <x v="1"/>
    <s v="US"/>
    <s v="USD"/>
    <n v="1418877141"/>
    <n v="1416285141"/>
    <b v="0"/>
    <n v="4"/>
    <b v="0"/>
    <s v="technology/web"/>
    <n v="0.32800000000000001"/>
    <n v="20"/>
    <x v="2"/>
    <s v="web"/>
    <x v="2370"/>
    <d v="2014-12-18T04:32:21"/>
  </r>
  <r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26.33"/>
    <x v="1"/>
    <s v="US"/>
    <s v="USD"/>
    <n v="1449785566"/>
    <n v="1447193566"/>
    <b v="0"/>
    <n v="4"/>
    <b v="0"/>
    <s v="technology/web"/>
    <n v="10.877666666666666"/>
    <n v="81"/>
    <x v="2"/>
    <s v="web"/>
    <x v="2376"/>
    <d v="2015-12-10T22:12:46"/>
  </r>
  <r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55"/>
    <x v="1"/>
    <s v="US"/>
    <s v="USD"/>
    <n v="1443726142"/>
    <n v="1441134142"/>
    <b v="0"/>
    <n v="3"/>
    <b v="0"/>
    <s v="technology/web"/>
    <n v="0.36666666666666664"/>
    <n v="18"/>
    <x v="2"/>
    <s v="web"/>
    <x v="2380"/>
    <d v="2015-10-01T19:02:22"/>
  </r>
  <r>
    <n v="1571"/>
    <x v="1"/>
    <s v="US"/>
    <s v="USD"/>
    <n v="1428704848"/>
    <n v="1426112848"/>
    <b v="0"/>
    <n v="7"/>
    <b v="0"/>
    <s v="technology/web"/>
    <n v="1.8193398957730169"/>
    <n v="224"/>
    <x v="2"/>
    <s v="web"/>
    <x v="2381"/>
    <d v="2015-04-10T22:27:28"/>
  </r>
  <r>
    <n v="75"/>
    <x v="1"/>
    <s v="US"/>
    <s v="USD"/>
    <n v="1438662603"/>
    <n v="1436502603"/>
    <b v="0"/>
    <n v="2"/>
    <b v="0"/>
    <s v="technology/web"/>
    <n v="2.5"/>
    <n v="37"/>
    <x v="2"/>
    <s v="web"/>
    <x v="2382"/>
    <d v="2015-08-04T04:30:03"/>
  </r>
  <r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788"/>
    <x v="1"/>
    <s v="US"/>
    <s v="USD"/>
    <n v="1438793432"/>
    <n v="1436201432"/>
    <b v="0"/>
    <n v="7"/>
    <b v="0"/>
    <s v="technology/web"/>
    <n v="1.2123076923076923"/>
    <n v="112"/>
    <x v="2"/>
    <s v="web"/>
    <x v="2385"/>
    <d v="2015-08-05T16:50:32"/>
  </r>
  <r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463"/>
    <x v="1"/>
    <s v="US"/>
    <s v="USD"/>
    <n v="1421350140"/>
    <n v="1418761759"/>
    <b v="0"/>
    <n v="8"/>
    <b v="0"/>
    <s v="technology/web"/>
    <n v="1.2513513513513512"/>
    <n v="57"/>
    <x v="2"/>
    <s v="web"/>
    <x v="2388"/>
    <d v="2015-01-15T19:29:00"/>
  </r>
  <r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3"/>
    <x v="1"/>
    <s v="IE"/>
    <s v="EUR"/>
    <n v="1424940093"/>
    <n v="1422348093"/>
    <b v="0"/>
    <n v="2"/>
    <b v="0"/>
    <s v="technology/web"/>
    <n v="0.06"/>
    <n v="1"/>
    <x v="2"/>
    <s v="web"/>
    <x v="2394"/>
    <d v="2015-02-26T08:41:33"/>
  </r>
  <r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01"/>
    <x v="2"/>
    <s v="US"/>
    <s v="USD"/>
    <n v="1457207096"/>
    <n v="1452023096"/>
    <b v="0"/>
    <n v="9"/>
    <b v="0"/>
    <s v="food/food trucks"/>
    <n v="0.71785714285714286"/>
    <n v="22"/>
    <x v="7"/>
    <s v="food trucks"/>
    <x v="2401"/>
    <d v="2016-03-05T19:44:56"/>
  </r>
  <r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02"/>
    <x v="2"/>
    <s v="GB"/>
    <s v="GBP"/>
    <n v="1459368658"/>
    <n v="1454188258"/>
    <b v="0"/>
    <n v="12"/>
    <b v="0"/>
    <s v="food/food trucks"/>
    <n v="16.833333333333332"/>
    <n v="16"/>
    <x v="7"/>
    <s v="food trucks"/>
    <x v="2403"/>
    <d v="2016-03-30T20:10:58"/>
  </r>
  <r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1126"/>
    <x v="2"/>
    <s v="US"/>
    <s v="USD"/>
    <n v="1472911375"/>
    <n v="1471096975"/>
    <b v="0"/>
    <n v="20"/>
    <b v="0"/>
    <s v="food/food trucks"/>
    <n v="22.52"/>
    <n v="56"/>
    <x v="7"/>
    <s v="food trucks"/>
    <x v="2405"/>
    <d v="2016-09-03T14:02:55"/>
  </r>
  <r>
    <n v="1345"/>
    <x v="2"/>
    <s v="US"/>
    <s v="USD"/>
    <n v="1421635190"/>
    <n v="1418179190"/>
    <b v="0"/>
    <n v="16"/>
    <b v="0"/>
    <s v="food/food trucks"/>
    <n v="41.384615384615387"/>
    <n v="84"/>
    <x v="7"/>
    <s v="food trucks"/>
    <x v="2406"/>
    <d v="2015-01-19T02:39:50"/>
  </r>
  <r>
    <n v="5557"/>
    <x v="2"/>
    <s v="US"/>
    <s v="USD"/>
    <n v="1428732000"/>
    <n v="1426772928"/>
    <b v="0"/>
    <n v="33"/>
    <b v="0"/>
    <s v="food/food trucks"/>
    <n v="25.259090909090908"/>
    <n v="168"/>
    <x v="7"/>
    <s v="food trucks"/>
    <x v="2407"/>
    <d v="2015-04-11T06:00:00"/>
  </r>
  <r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460"/>
    <x v="2"/>
    <s v="US"/>
    <s v="USD"/>
    <n v="1439931675"/>
    <n v="1437339675"/>
    <b v="0"/>
    <n v="6"/>
    <b v="0"/>
    <s v="food/food trucks"/>
    <n v="1.8399999999999999"/>
    <n v="76"/>
    <x v="7"/>
    <s v="food trucks"/>
    <x v="2409"/>
    <d v="2015-08-18T21:01:15"/>
  </r>
  <r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151"/>
    <x v="2"/>
    <s v="US"/>
    <s v="USD"/>
    <n v="1440524082"/>
    <n v="1437932082"/>
    <b v="0"/>
    <n v="3"/>
    <b v="0"/>
    <s v="food/food trucks"/>
    <n v="0.60399999999999998"/>
    <n v="50"/>
    <x v="7"/>
    <s v="food trucks"/>
    <x v="2411"/>
    <d v="2015-08-25T17:34:42"/>
  </r>
  <r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5"/>
    <x v="2"/>
    <s v="US"/>
    <s v="USD"/>
    <n v="1401579000"/>
    <n v="1398911882"/>
    <b v="0"/>
    <n v="3"/>
    <b v="0"/>
    <s v="food/food trucks"/>
    <n v="0.83333333333333337"/>
    <n v="8"/>
    <x v="7"/>
    <s v="food trucks"/>
    <x v="2413"/>
    <d v="2014-05-31T23:30:00"/>
  </r>
  <r>
    <n v="460"/>
    <x v="2"/>
    <s v="US"/>
    <s v="USD"/>
    <n v="1440215940"/>
    <n v="1436805660"/>
    <b v="0"/>
    <n v="13"/>
    <b v="0"/>
    <s v="food/food trucks"/>
    <n v="3.0666666666666664"/>
    <n v="35"/>
    <x v="7"/>
    <s v="food trucks"/>
    <x v="2414"/>
    <d v="2015-08-22T03:59:00"/>
  </r>
  <r>
    <n v="335"/>
    <x v="2"/>
    <s v="US"/>
    <s v="USD"/>
    <n v="1468615346"/>
    <n v="1466023346"/>
    <b v="0"/>
    <n v="6"/>
    <b v="0"/>
    <s v="food/food trucks"/>
    <n v="0.55833333333333335"/>
    <n v="55"/>
    <x v="7"/>
    <s v="food trucks"/>
    <x v="2415"/>
    <d v="2016-07-15T20:42:26"/>
  </r>
  <r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501"/>
    <x v="2"/>
    <s v="US"/>
    <s v="USD"/>
    <n v="1415583695"/>
    <n v="1410396095"/>
    <b v="0"/>
    <n v="36"/>
    <b v="0"/>
    <s v="food/food trucks"/>
    <n v="14.825133372851216"/>
    <n v="69"/>
    <x v="7"/>
    <s v="food trucks"/>
    <x v="2420"/>
    <d v="2014-11-10T01:41:35"/>
  </r>
  <r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310"/>
    <x v="2"/>
    <s v="US"/>
    <s v="USD"/>
    <n v="1414445108"/>
    <n v="1411853108"/>
    <b v="0"/>
    <n v="9"/>
    <b v="0"/>
    <s v="food/food trucks"/>
    <n v="1.24"/>
    <n v="34"/>
    <x v="7"/>
    <s v="food trucks"/>
    <x v="2424"/>
    <d v="2014-10-27T21:25:08"/>
  </r>
  <r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005"/>
    <x v="2"/>
    <s v="NO"/>
    <s v="NOK"/>
    <n v="1486313040"/>
    <n v="1483131966"/>
    <b v="0"/>
    <n v="4"/>
    <b v="0"/>
    <s v="food/food trucks"/>
    <n v="1.4321428571428572"/>
    <n v="501"/>
    <x v="7"/>
    <s v="food trucks"/>
    <x v="2429"/>
    <d v="2017-02-05T16:44:00"/>
  </r>
  <r>
    <n v="21"/>
    <x v="2"/>
    <s v="US"/>
    <s v="USD"/>
    <n v="1455246504"/>
    <n v="1452654504"/>
    <b v="0"/>
    <n v="2"/>
    <b v="0"/>
    <s v="food/food trucks"/>
    <n v="0.70000000000000007"/>
    <n v="10"/>
    <x v="7"/>
    <s v="food trucks"/>
    <x v="2430"/>
    <d v="2016-02-12T03:08:24"/>
  </r>
  <r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45"/>
    <x v="2"/>
    <s v="CA"/>
    <s v="CAD"/>
    <n v="1454078770"/>
    <n v="1448894770"/>
    <b v="0"/>
    <n v="2"/>
    <b v="0"/>
    <s v="food/food trucks"/>
    <n v="3.8461538461538464E-2"/>
    <n v="22"/>
    <x v="7"/>
    <s v="food trucks"/>
    <x v="2436"/>
    <d v="2016-01-29T14:46:10"/>
  </r>
  <r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8091"/>
    <x v="0"/>
    <s v="US"/>
    <s v="USD"/>
    <n v="1437627540"/>
    <n v="1435806054"/>
    <b v="0"/>
    <n v="109"/>
    <b v="1"/>
    <s v="food/small batch"/>
    <n v="107.88"/>
    <n v="74"/>
    <x v="7"/>
    <s v="small batch"/>
    <x v="2441"/>
    <d v="2015-07-23T04:59:00"/>
  </r>
  <r>
    <n v="30226"/>
    <x v="0"/>
    <s v="US"/>
    <s v="USD"/>
    <n v="1426777228"/>
    <n v="1424188828"/>
    <b v="0"/>
    <n v="372"/>
    <b v="1"/>
    <s v="food/small batch"/>
    <n v="125.94166666666666"/>
    <n v="81"/>
    <x v="7"/>
    <s v="small batch"/>
    <x v="2442"/>
    <d v="2015-03-19T15:00:28"/>
  </r>
  <r>
    <n v="40502.99"/>
    <x v="0"/>
    <s v="US"/>
    <s v="USD"/>
    <n v="1408114822"/>
    <n v="1405522822"/>
    <b v="0"/>
    <n v="311"/>
    <b v="1"/>
    <s v="food/small batch"/>
    <n v="202.51495"/>
    <n v="130"/>
    <x v="7"/>
    <s v="small batch"/>
    <x v="2443"/>
    <d v="2014-08-15T15:00:22"/>
  </r>
  <r>
    <n v="3258"/>
    <x v="0"/>
    <s v="US"/>
    <s v="USD"/>
    <n v="1464199591"/>
    <n v="1461607591"/>
    <b v="0"/>
    <n v="61"/>
    <b v="1"/>
    <s v="food/small batch"/>
    <n v="108.60000000000001"/>
    <n v="53"/>
    <x v="7"/>
    <s v="small batch"/>
    <x v="2444"/>
    <d v="2016-05-25T18:06:31"/>
  </r>
  <r>
    <n v="8640"/>
    <x v="0"/>
    <s v="US"/>
    <s v="USD"/>
    <n v="1443242021"/>
    <n v="1440650021"/>
    <b v="0"/>
    <n v="115"/>
    <b v="1"/>
    <s v="food/small batch"/>
    <n v="172.8"/>
    <n v="75"/>
    <x v="7"/>
    <s v="small batch"/>
    <x v="2445"/>
    <d v="2015-09-26T04:33:41"/>
  </r>
  <r>
    <n v="8399"/>
    <x v="0"/>
    <s v="US"/>
    <s v="USD"/>
    <n v="1480174071"/>
    <n v="1477578471"/>
    <b v="0"/>
    <n v="111"/>
    <b v="1"/>
    <s v="food/small batch"/>
    <n v="167.98"/>
    <n v="75"/>
    <x v="7"/>
    <s v="small batch"/>
    <x v="2446"/>
    <d v="2016-11-26T15:27:51"/>
  </r>
  <r>
    <n v="10680"/>
    <x v="0"/>
    <s v="US"/>
    <s v="USD"/>
    <n v="1478923200"/>
    <n v="1476184593"/>
    <b v="0"/>
    <n v="337"/>
    <b v="1"/>
    <s v="food/small batch"/>
    <n v="427.20000000000005"/>
    <n v="31"/>
    <x v="7"/>
    <s v="small batch"/>
    <x v="2447"/>
    <d v="2016-11-12T04:00:00"/>
  </r>
  <r>
    <n v="430"/>
    <x v="0"/>
    <s v="US"/>
    <s v="USD"/>
    <n v="1472621760"/>
    <n v="1472110513"/>
    <b v="0"/>
    <n v="9"/>
    <b v="1"/>
    <s v="food/small batch"/>
    <n v="107.5"/>
    <n v="47"/>
    <x v="7"/>
    <s v="small batch"/>
    <x v="2448"/>
    <d v="2016-08-31T05:36:00"/>
  </r>
  <r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230.03"/>
    <x v="0"/>
    <s v="US"/>
    <s v="USD"/>
    <n v="1414465860"/>
    <n v="1411177456"/>
    <b v="0"/>
    <n v="102"/>
    <b v="1"/>
    <s v="food/small batch"/>
    <n v="101.53353333333335"/>
    <n v="149"/>
    <x v="7"/>
    <s v="small batch"/>
    <x v="2450"/>
    <d v="2014-10-28T03:11:00"/>
  </r>
  <r>
    <n v="11545"/>
    <x v="0"/>
    <s v="US"/>
    <s v="USD"/>
    <n v="1488750490"/>
    <n v="1487022490"/>
    <b v="0"/>
    <n v="186"/>
    <b v="1"/>
    <s v="food/small batch"/>
    <n v="115.45"/>
    <n v="62"/>
    <x v="7"/>
    <s v="small batch"/>
    <x v="2451"/>
    <d v="2017-03-05T21:48:10"/>
  </r>
  <r>
    <n v="801"/>
    <x v="0"/>
    <s v="US"/>
    <s v="USD"/>
    <n v="1451430000"/>
    <n v="1448914500"/>
    <b v="0"/>
    <n v="15"/>
    <b v="1"/>
    <s v="food/small batch"/>
    <n v="133.5"/>
    <n v="53"/>
    <x v="7"/>
    <s v="small batch"/>
    <x v="2452"/>
    <d v="2015-12-29T23:00:00"/>
  </r>
  <r>
    <n v="4641"/>
    <x v="0"/>
    <s v="US"/>
    <s v="USD"/>
    <n v="1486053409"/>
    <n v="1483461409"/>
    <b v="0"/>
    <n v="67"/>
    <b v="1"/>
    <s v="food/small batch"/>
    <n v="154.69999999999999"/>
    <n v="69"/>
    <x v="7"/>
    <s v="small batch"/>
    <x v="2453"/>
    <d v="2017-02-02T16:36:49"/>
  </r>
  <r>
    <n v="35296"/>
    <x v="0"/>
    <s v="US"/>
    <s v="USD"/>
    <n v="1489207808"/>
    <n v="1486183808"/>
    <b v="0"/>
    <n v="130"/>
    <b v="1"/>
    <s v="food/small batch"/>
    <n v="100.84571428571429"/>
    <n v="271"/>
    <x v="7"/>
    <s v="small batch"/>
    <x v="2454"/>
    <d v="2017-03-11T04:50:08"/>
  </r>
  <r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713"/>
    <x v="0"/>
    <s v="US"/>
    <s v="USD"/>
    <n v="1488063839"/>
    <n v="1485471839"/>
    <b v="0"/>
    <n v="67"/>
    <b v="1"/>
    <s v="food/small batch"/>
    <n v="180.86666666666667"/>
    <n v="40"/>
    <x v="7"/>
    <s v="small batch"/>
    <x v="2456"/>
    <d v="2017-02-25T23:03:59"/>
  </r>
  <r>
    <n v="23530"/>
    <x v="0"/>
    <s v="US"/>
    <s v="USD"/>
    <n v="1458826056"/>
    <n v="1456237656"/>
    <b v="0"/>
    <n v="124"/>
    <b v="1"/>
    <s v="food/small batch"/>
    <n v="102.30434782608695"/>
    <n v="189"/>
    <x v="7"/>
    <s v="small batch"/>
    <x v="2457"/>
    <d v="2016-03-24T13:27:36"/>
  </r>
  <r>
    <n v="5509"/>
    <x v="0"/>
    <s v="US"/>
    <s v="USD"/>
    <n v="1465498800"/>
    <n v="1462481718"/>
    <b v="0"/>
    <n v="80"/>
    <b v="1"/>
    <s v="food/small batch"/>
    <n v="110.17999999999999"/>
    <n v="68"/>
    <x v="7"/>
    <s v="small batch"/>
    <x v="2458"/>
    <d v="2016-06-09T19:00:00"/>
  </r>
  <r>
    <n v="30675"/>
    <x v="0"/>
    <s v="US"/>
    <s v="USD"/>
    <n v="1458742685"/>
    <n v="1454858285"/>
    <b v="0"/>
    <n v="282"/>
    <b v="1"/>
    <s v="food/small batch"/>
    <n v="102.25"/>
    <n v="108"/>
    <x v="7"/>
    <s v="small batch"/>
    <x v="2459"/>
    <d v="2016-03-23T14:18:05"/>
  </r>
  <r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3T04:17:00"/>
  </r>
  <r>
    <n v="7785"/>
    <x v="0"/>
    <s v="US"/>
    <s v="USD"/>
    <n v="1317438000"/>
    <n v="1314577097"/>
    <b v="0"/>
    <n v="86"/>
    <b v="1"/>
    <s v="music/indie rock"/>
    <n v="103.8"/>
    <n v="90"/>
    <x v="4"/>
    <s v="indie rock"/>
    <x v="2461"/>
    <d v="2011-10-01T03:00:00"/>
  </r>
  <r>
    <n v="3321.25"/>
    <x v="0"/>
    <s v="US"/>
    <s v="USD"/>
    <n v="1342672096"/>
    <n v="1340944096"/>
    <b v="0"/>
    <n v="115"/>
    <b v="1"/>
    <s v="music/indie rock"/>
    <n v="110.70833333333334"/>
    <n v="28"/>
    <x v="4"/>
    <s v="indie rock"/>
    <x v="2462"/>
    <d v="2012-07-19T04:28:16"/>
  </r>
  <r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222"/>
    <x v="0"/>
    <s v="CA"/>
    <s v="CAD"/>
    <n v="1443641340"/>
    <n v="1441143397"/>
    <b v="0"/>
    <n v="43"/>
    <b v="1"/>
    <s v="music/indie rock"/>
    <n v="111.1"/>
    <n v="51"/>
    <x v="4"/>
    <s v="indie rock"/>
    <x v="2464"/>
    <d v="2015-09-30T19:29:00"/>
  </r>
  <r>
    <n v="1261"/>
    <x v="0"/>
    <s v="US"/>
    <s v="USD"/>
    <n v="1348420548"/>
    <n v="1345828548"/>
    <b v="0"/>
    <n v="48"/>
    <b v="1"/>
    <s v="music/indie rock"/>
    <n v="180.14285714285714"/>
    <n v="26"/>
    <x v="4"/>
    <s v="indie rock"/>
    <x v="2465"/>
    <d v="2012-09-23T17:15:48"/>
  </r>
  <r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1185"/>
    <x v="0"/>
    <s v="US"/>
    <s v="USD"/>
    <n v="1336669200"/>
    <n v="1335473931"/>
    <b v="0"/>
    <n v="43"/>
    <b v="1"/>
    <s v="music/indie rock"/>
    <n v="118.5"/>
    <n v="27"/>
    <x v="4"/>
    <s v="indie rock"/>
    <x v="2467"/>
    <d v="2012-05-10T17:00:00"/>
  </r>
  <r>
    <n v="2144.34"/>
    <x v="0"/>
    <s v="US"/>
    <s v="USD"/>
    <n v="1351400400"/>
    <n v="1348285321"/>
    <b v="0"/>
    <n v="58"/>
    <b v="1"/>
    <s v="music/indie rock"/>
    <n v="107.21700000000001"/>
    <n v="36"/>
    <x v="4"/>
    <s v="indie rock"/>
    <x v="2468"/>
    <d v="2012-10-28T05:00:00"/>
  </r>
  <r>
    <n v="1364"/>
    <x v="0"/>
    <s v="US"/>
    <s v="USD"/>
    <n v="1297160329"/>
    <n v="1295000329"/>
    <b v="0"/>
    <n v="47"/>
    <b v="1"/>
    <s v="music/indie rock"/>
    <n v="113.66666666666667"/>
    <n v="29"/>
    <x v="4"/>
    <s v="indie rock"/>
    <x v="2469"/>
    <d v="2011-02-08T10:18:49"/>
  </r>
  <r>
    <n v="1031.6400000000001"/>
    <x v="0"/>
    <s v="US"/>
    <s v="USD"/>
    <n v="1337824055"/>
    <n v="1335232055"/>
    <b v="0"/>
    <n v="36"/>
    <b v="1"/>
    <s v="music/indie rock"/>
    <n v="103.16400000000002"/>
    <n v="28"/>
    <x v="4"/>
    <s v="indie rock"/>
    <x v="2470"/>
    <d v="2012-05-24T01:47:35"/>
  </r>
  <r>
    <n v="640"/>
    <x v="0"/>
    <s v="US"/>
    <s v="USD"/>
    <n v="1327535392"/>
    <n v="1324079392"/>
    <b v="0"/>
    <n v="17"/>
    <b v="1"/>
    <s v="music/indie rock"/>
    <n v="128"/>
    <n v="37"/>
    <x v="4"/>
    <s v="indie rock"/>
    <x v="2471"/>
    <d v="2012-01-25T23:49:52"/>
  </r>
  <r>
    <n v="10182.02"/>
    <x v="0"/>
    <s v="US"/>
    <s v="USD"/>
    <n v="1283562180"/>
    <n v="1277433980"/>
    <b v="0"/>
    <n v="104"/>
    <b v="1"/>
    <s v="music/indie rock"/>
    <n v="135.76026666666667"/>
    <n v="97"/>
    <x v="4"/>
    <s v="indie rock"/>
    <x v="2472"/>
    <d v="2010-09-04T01:03:00"/>
  </r>
  <r>
    <n v="2000"/>
    <x v="0"/>
    <s v="US"/>
    <s v="USD"/>
    <n v="1352573869"/>
    <n v="1349978269"/>
    <b v="0"/>
    <n v="47"/>
    <b v="1"/>
    <s v="music/indie rock"/>
    <n v="100"/>
    <n v="42"/>
    <x v="4"/>
    <s v="indie rock"/>
    <x v="2473"/>
    <d v="2012-11-10T18:57:49"/>
  </r>
  <r>
    <n v="5000.18"/>
    <x v="0"/>
    <s v="US"/>
    <s v="USD"/>
    <n v="1286756176"/>
    <n v="1282868176"/>
    <b v="0"/>
    <n v="38"/>
    <b v="1"/>
    <s v="music/indie rock"/>
    <n v="100.00360000000002"/>
    <n v="131"/>
    <x v="4"/>
    <s v="indie rock"/>
    <x v="2474"/>
    <d v="2010-10-11T00:16:16"/>
  </r>
  <r>
    <n v="2618"/>
    <x v="0"/>
    <s v="US"/>
    <s v="USD"/>
    <n v="1278799200"/>
    <n v="1273647255"/>
    <b v="0"/>
    <n v="81"/>
    <b v="1"/>
    <s v="music/indie rock"/>
    <n v="104.71999999999998"/>
    <n v="32"/>
    <x v="4"/>
    <s v="indie rock"/>
    <x v="2475"/>
    <d v="2010-07-10T22:00:00"/>
  </r>
  <r>
    <n v="3360.72"/>
    <x v="0"/>
    <s v="US"/>
    <s v="USD"/>
    <n v="1415004770"/>
    <n v="1412149970"/>
    <b v="0"/>
    <n v="55"/>
    <b v="1"/>
    <s v="music/indie rock"/>
    <n v="105.02249999999999"/>
    <n v="61"/>
    <x v="4"/>
    <s v="indie rock"/>
    <x v="2476"/>
    <d v="2014-11-03T08:52:50"/>
  </r>
  <r>
    <n v="1285"/>
    <x v="0"/>
    <s v="US"/>
    <s v="USD"/>
    <n v="1344789345"/>
    <n v="1340901345"/>
    <b v="0"/>
    <n v="41"/>
    <b v="1"/>
    <s v="music/indie rock"/>
    <n v="171.33333333333334"/>
    <n v="31"/>
    <x v="4"/>
    <s v="indie rock"/>
    <x v="2477"/>
    <d v="2012-08-12T16:35:45"/>
  </r>
  <r>
    <n v="10200"/>
    <x v="0"/>
    <s v="US"/>
    <s v="USD"/>
    <n v="1358117313"/>
    <n v="1355525313"/>
    <b v="0"/>
    <n v="79"/>
    <b v="1"/>
    <s v="music/indie rock"/>
    <n v="127.49999999999999"/>
    <n v="129"/>
    <x v="4"/>
    <s v="indie rock"/>
    <x v="2478"/>
    <d v="2013-01-13T22:48:33"/>
  </r>
  <r>
    <n v="400.33"/>
    <x v="0"/>
    <s v="US"/>
    <s v="USD"/>
    <n v="1343440800"/>
    <n v="1342545994"/>
    <b v="0"/>
    <n v="16"/>
    <b v="1"/>
    <s v="music/indie rock"/>
    <n v="133.44333333333333"/>
    <n v="25"/>
    <x v="4"/>
    <s v="indie rock"/>
    <x v="2479"/>
    <d v="2012-07-28T02:00:00"/>
  </r>
  <r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516.4399999999996"/>
    <x v="0"/>
    <s v="US"/>
    <s v="USD"/>
    <n v="1335799808"/>
    <n v="1333207808"/>
    <b v="0"/>
    <n v="95"/>
    <b v="1"/>
    <s v="music/indie rock"/>
    <n v="112.91099999999999"/>
    <n v="47"/>
    <x v="4"/>
    <s v="indie rock"/>
    <x v="2481"/>
    <d v="2012-04-30T15:30:08"/>
  </r>
  <r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8:46:23"/>
  </r>
  <r>
    <n v="1251"/>
    <x v="0"/>
    <s v="US"/>
    <s v="USD"/>
    <n v="1335891603"/>
    <n v="1330711203"/>
    <b v="0"/>
    <n v="19"/>
    <b v="1"/>
    <s v="music/indie rock"/>
    <n v="113.72727272727272"/>
    <n v="65"/>
    <x v="4"/>
    <s v="indie rock"/>
    <x v="2483"/>
    <d v="2012-05-01T17:00:03"/>
  </r>
  <r>
    <n v="4176.1099999999997"/>
    <x v="0"/>
    <s v="US"/>
    <s v="USD"/>
    <n v="1316124003"/>
    <n v="1313532003"/>
    <b v="0"/>
    <n v="90"/>
    <b v="1"/>
    <s v="music/indie rock"/>
    <n v="119.31742857142855"/>
    <n v="46"/>
    <x v="4"/>
    <s v="indie rock"/>
    <x v="2484"/>
    <d v="2011-09-15T22:00:03"/>
  </r>
  <r>
    <n v="2065"/>
    <x v="0"/>
    <s v="US"/>
    <s v="USD"/>
    <n v="1318463879"/>
    <n v="1315439879"/>
    <b v="0"/>
    <n v="41"/>
    <b v="1"/>
    <s v="music/indie rock"/>
    <n v="103.25"/>
    <n v="50"/>
    <x v="4"/>
    <s v="indie rock"/>
    <x v="2485"/>
    <d v="2011-10-12T23:57:59"/>
  </r>
  <r>
    <n v="797"/>
    <x v="0"/>
    <s v="US"/>
    <s v="USD"/>
    <n v="1335113976"/>
    <n v="1332521976"/>
    <b v="0"/>
    <n v="30"/>
    <b v="1"/>
    <s v="music/indie rock"/>
    <n v="265.66666666666669"/>
    <n v="26"/>
    <x v="4"/>
    <s v="indie rock"/>
    <x v="2486"/>
    <d v="2012-04-22T16:59:36"/>
  </r>
  <r>
    <n v="1500.76"/>
    <x v="0"/>
    <s v="US"/>
    <s v="USD"/>
    <n v="1338083997"/>
    <n v="1335491997"/>
    <b v="0"/>
    <n v="38"/>
    <b v="1"/>
    <s v="music/indie rock"/>
    <n v="100.05066666666667"/>
    <n v="39"/>
    <x v="4"/>
    <s v="indie rock"/>
    <x v="2487"/>
    <d v="2012-05-27T01:59:57"/>
  </r>
  <r>
    <n v="3201"/>
    <x v="0"/>
    <s v="US"/>
    <s v="USD"/>
    <n v="1321459908"/>
    <n v="1318864308"/>
    <b v="0"/>
    <n v="65"/>
    <b v="1"/>
    <s v="music/indie rock"/>
    <n v="106.69999999999999"/>
    <n v="49"/>
    <x v="4"/>
    <s v="indie rock"/>
    <x v="2488"/>
    <d v="2011-11-16T16:11:48"/>
  </r>
  <r>
    <n v="4678.5"/>
    <x v="0"/>
    <s v="US"/>
    <s v="USD"/>
    <n v="1368117239"/>
    <n v="1365525239"/>
    <b v="0"/>
    <n v="75"/>
    <b v="1"/>
    <s v="music/indie rock"/>
    <n v="133.67142857142858"/>
    <n v="62"/>
    <x v="4"/>
    <s v="indie rock"/>
    <x v="2489"/>
    <d v="2013-05-09T16:33:59"/>
  </r>
  <r>
    <n v="607"/>
    <x v="0"/>
    <s v="US"/>
    <s v="USD"/>
    <n v="1340429276"/>
    <n v="1335245276"/>
    <b v="0"/>
    <n v="16"/>
    <b v="1"/>
    <s v="music/indie rock"/>
    <n v="121.39999999999999"/>
    <n v="37"/>
    <x v="4"/>
    <s v="indie rock"/>
    <x v="2490"/>
    <d v="2012-06-23T05:27:56"/>
  </r>
  <r>
    <n v="516"/>
    <x v="0"/>
    <s v="US"/>
    <s v="USD"/>
    <n v="1295142660"/>
    <n v="1293739714"/>
    <b v="0"/>
    <n v="10"/>
    <b v="1"/>
    <s v="music/indie rock"/>
    <n v="103.2"/>
    <n v="51"/>
    <x v="4"/>
    <s v="indie rock"/>
    <x v="2491"/>
    <d v="2011-01-16T01:51:00"/>
  </r>
  <r>
    <n v="750"/>
    <x v="0"/>
    <s v="US"/>
    <s v="USD"/>
    <n v="1339840740"/>
    <n v="1335397188"/>
    <b v="0"/>
    <n v="27"/>
    <b v="1"/>
    <s v="music/indie rock"/>
    <n v="125"/>
    <n v="27"/>
    <x v="4"/>
    <s v="indie rock"/>
    <x v="2492"/>
    <d v="2012-06-16T09:59:00"/>
  </r>
  <r>
    <n v="25740"/>
    <x v="0"/>
    <s v="US"/>
    <s v="USD"/>
    <n v="1367208140"/>
    <n v="1363320140"/>
    <b v="0"/>
    <n v="259"/>
    <b v="1"/>
    <s v="music/indie rock"/>
    <n v="128.69999999999999"/>
    <n v="99"/>
    <x v="4"/>
    <s v="indie rock"/>
    <x v="2493"/>
    <d v="2013-04-29T04:02:20"/>
  </r>
  <r>
    <n v="1515.08"/>
    <x v="0"/>
    <s v="US"/>
    <s v="USD"/>
    <n v="1337786944"/>
    <n v="1335194944"/>
    <b v="0"/>
    <n v="39"/>
    <b v="1"/>
    <s v="music/indie rock"/>
    <n v="101.00533333333333"/>
    <n v="38"/>
    <x v="4"/>
    <s v="indie rock"/>
    <x v="2494"/>
    <d v="2012-05-23T15:29:04"/>
  </r>
  <r>
    <n v="1913.05"/>
    <x v="0"/>
    <s v="US"/>
    <s v="USD"/>
    <n v="1339022575"/>
    <n v="1336430575"/>
    <b v="0"/>
    <n v="42"/>
    <b v="1"/>
    <s v="music/indie rock"/>
    <n v="127.53666666666665"/>
    <n v="45"/>
    <x v="4"/>
    <s v="indie rock"/>
    <x v="2495"/>
    <d v="2012-06-06T22:42:55"/>
  </r>
  <r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510.8599999999997"/>
    <x v="0"/>
    <s v="US"/>
    <s v="USD"/>
    <n v="1312578338"/>
    <n v="1309986338"/>
    <b v="0"/>
    <n v="56"/>
    <b v="1"/>
    <s v="music/indie rock"/>
    <n v="112.7715"/>
    <n v="80"/>
    <x v="4"/>
    <s v="indie rock"/>
    <x v="2497"/>
    <d v="2011-08-05T21:05:38"/>
  </r>
  <r>
    <n v="1056"/>
    <x v="0"/>
    <s v="US"/>
    <s v="USD"/>
    <n v="1422400387"/>
    <n v="1421190787"/>
    <b v="0"/>
    <n v="20"/>
    <b v="1"/>
    <s v="music/indie rock"/>
    <n v="105.60000000000001"/>
    <n v="52"/>
    <x v="4"/>
    <s v="indie rock"/>
    <x v="2498"/>
    <d v="2015-01-27T23:13:07"/>
  </r>
  <r>
    <n v="8105"/>
    <x v="0"/>
    <s v="US"/>
    <s v="USD"/>
    <n v="1356976800"/>
    <n v="1352820837"/>
    <b v="0"/>
    <n v="170"/>
    <b v="1"/>
    <s v="music/indie rock"/>
    <n v="202.625"/>
    <n v="47"/>
    <x v="4"/>
    <s v="indie rock"/>
    <x v="2499"/>
    <d v="2012-12-31T18:00:00"/>
  </r>
  <r>
    <n v="680"/>
    <x v="0"/>
    <s v="US"/>
    <s v="USD"/>
    <n v="1340476375"/>
    <n v="1337884375"/>
    <b v="0"/>
    <n v="29"/>
    <b v="1"/>
    <s v="music/indie rock"/>
    <n v="113.33333333333333"/>
    <n v="23"/>
    <x v="4"/>
    <s v="indie rock"/>
    <x v="2500"/>
    <d v="2012-06-23T18:32:55"/>
  </r>
  <r>
    <n v="281"/>
    <x v="2"/>
    <s v="CA"/>
    <s v="CAD"/>
    <n v="1443379104"/>
    <n v="1440787104"/>
    <b v="0"/>
    <n v="7"/>
    <b v="0"/>
    <s v="food/restaurants"/>
    <n v="2.5545454545454547"/>
    <n v="40"/>
    <x v="7"/>
    <s v="restaurants"/>
    <x v="2501"/>
    <d v="2015-09-27T18:38:24"/>
  </r>
  <r>
    <n v="86"/>
    <x v="2"/>
    <s v="US"/>
    <s v="USD"/>
    <n v="1411328918"/>
    <n v="1407440918"/>
    <b v="0"/>
    <n v="5"/>
    <b v="0"/>
    <s v="food/restaurants"/>
    <n v="7.8181818181818186E-2"/>
    <n v="17"/>
    <x v="7"/>
    <s v="restaurants"/>
    <x v="2502"/>
    <d v="2014-09-21T19:48:38"/>
  </r>
  <r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1000"/>
    <x v="2"/>
    <s v="GB"/>
    <s v="GBP"/>
    <n v="1429554349"/>
    <n v="1424719549"/>
    <b v="0"/>
    <n v="28"/>
    <b v="0"/>
    <s v="food/restaurants"/>
    <n v="1.0526315789473684"/>
    <n v="35"/>
    <x v="7"/>
    <s v="restaurants"/>
    <x v="2509"/>
    <d v="2015-04-20T18:25:49"/>
  </r>
  <r>
    <n v="75"/>
    <x v="2"/>
    <s v="US"/>
    <s v="USD"/>
    <n v="1431647772"/>
    <n v="1426463772"/>
    <b v="0"/>
    <n v="2"/>
    <b v="0"/>
    <s v="food/restaurants"/>
    <n v="0.15"/>
    <n v="37"/>
    <x v="7"/>
    <s v="restaurants"/>
    <x v="2510"/>
    <d v="2015-05-14T23:56:12"/>
  </r>
  <r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10"/>
    <x v="2"/>
    <s v="US"/>
    <s v="USD"/>
    <n v="1408526477"/>
    <n v="1407057677"/>
    <b v="0"/>
    <n v="4"/>
    <b v="0"/>
    <s v="food/restaurants"/>
    <n v="1.7500000000000002"/>
    <n v="52"/>
    <x v="7"/>
    <s v="restaurants"/>
    <x v="2514"/>
    <d v="2014-08-20T09:21:17"/>
  </r>
  <r>
    <n v="930"/>
    <x v="2"/>
    <s v="US"/>
    <s v="USD"/>
    <n v="1424635753"/>
    <n v="1422043753"/>
    <b v="0"/>
    <n v="12"/>
    <b v="0"/>
    <s v="food/restaurants"/>
    <n v="18.600000000000001"/>
    <n v="77"/>
    <x v="7"/>
    <s v="restaurants"/>
    <x v="2515"/>
    <d v="2015-02-22T20:09:13"/>
  </r>
  <r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767"/>
    <x v="2"/>
    <s v="CA"/>
    <s v="CAD"/>
    <n v="1426788930"/>
    <n v="1424200530"/>
    <b v="0"/>
    <n v="33"/>
    <b v="0"/>
    <s v="food/restaurants"/>
    <n v="9.8166666666666664"/>
    <n v="53"/>
    <x v="7"/>
    <s v="restaurants"/>
    <x v="2517"/>
    <d v="2015-03-19T18:15:30"/>
  </r>
  <r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65"/>
    <x v="2"/>
    <s v="US"/>
    <s v="USD"/>
    <n v="1405741404"/>
    <n v="1403149404"/>
    <b v="0"/>
    <n v="4"/>
    <b v="0"/>
    <s v="food/restaurants"/>
    <n v="4.3333333333333335E-2"/>
    <n v="16"/>
    <x v="7"/>
    <s v="restaurants"/>
    <x v="2519"/>
    <d v="2014-07-19T03:43:24"/>
  </r>
  <r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3685.99"/>
    <x v="0"/>
    <s v="US"/>
    <s v="USD"/>
    <n v="1444778021"/>
    <n v="1442963621"/>
    <b v="0"/>
    <n v="132"/>
    <b v="1"/>
    <s v="music/classical music"/>
    <n v="109.48792"/>
    <n v="103"/>
    <x v="4"/>
    <s v="classical music"/>
    <x v="2521"/>
    <d v="2015-10-13T23:13:41"/>
  </r>
  <r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1408"/>
    <x v="0"/>
    <s v="US"/>
    <s v="USD"/>
    <n v="1416270292"/>
    <n v="1413674692"/>
    <b v="0"/>
    <n v="26"/>
    <b v="1"/>
    <s v="music/classical music"/>
    <n v="156.44444444444446"/>
    <n v="54"/>
    <x v="4"/>
    <s v="classical music"/>
    <x v="2523"/>
    <d v="2014-11-18T00:24:52"/>
  </r>
  <r>
    <n v="7620"/>
    <x v="0"/>
    <s v="US"/>
    <s v="USD"/>
    <n v="1419136200"/>
    <n v="1416338557"/>
    <b v="0"/>
    <n v="43"/>
    <b v="1"/>
    <s v="music/classical music"/>
    <n v="101.6"/>
    <n v="177"/>
    <x v="4"/>
    <s v="classical music"/>
    <x v="2524"/>
    <d v="2014-12-21T04:30:00"/>
  </r>
  <r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20:16:11"/>
  </r>
  <r>
    <n v="4518"/>
    <x v="0"/>
    <s v="US"/>
    <s v="USD"/>
    <n v="1418014740"/>
    <n v="1415585474"/>
    <b v="0"/>
    <n v="33"/>
    <b v="1"/>
    <s v="music/classical music"/>
    <n v="112.94999999999999"/>
    <n v="136"/>
    <x v="4"/>
    <s v="classical music"/>
    <x v="2526"/>
    <d v="2014-12-08T04:59:00"/>
  </r>
  <r>
    <n v="4085"/>
    <x v="0"/>
    <s v="US"/>
    <s v="USD"/>
    <n v="1382068740"/>
    <n v="1380477691"/>
    <b v="0"/>
    <n v="71"/>
    <b v="1"/>
    <s v="music/classical music"/>
    <n v="102.125"/>
    <n v="57"/>
    <x v="4"/>
    <s v="classical music"/>
    <x v="2527"/>
    <d v="2013-10-18T03:59:00"/>
  </r>
  <r>
    <n v="4289.99"/>
    <x v="0"/>
    <s v="GB"/>
    <s v="GBP"/>
    <n v="1440068400"/>
    <n v="1438459303"/>
    <b v="0"/>
    <n v="81"/>
    <b v="1"/>
    <s v="music/classical music"/>
    <n v="107.24974999999999"/>
    <n v="52"/>
    <x v="4"/>
    <s v="classical music"/>
    <x v="2528"/>
    <d v="2015-08-20T11:00:00"/>
  </r>
  <r>
    <n v="6257"/>
    <x v="0"/>
    <s v="US"/>
    <s v="USD"/>
    <n v="1332636975"/>
    <n v="1328752575"/>
    <b v="0"/>
    <n v="76"/>
    <b v="1"/>
    <s v="music/classical music"/>
    <n v="104.28333333333333"/>
    <n v="82"/>
    <x v="4"/>
    <s v="classical music"/>
    <x v="2529"/>
    <d v="2012-03-25T00:56:15"/>
  </r>
  <r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4518"/>
    <x v="0"/>
    <s v="US"/>
    <s v="USD"/>
    <n v="1439611140"/>
    <n v="1437668354"/>
    <b v="0"/>
    <n v="61"/>
    <b v="1"/>
    <s v="music/classical music"/>
    <n v="100.4"/>
    <n v="74"/>
    <x v="4"/>
    <s v="classical music"/>
    <x v="2531"/>
    <d v="2015-08-15T03:59:00"/>
  </r>
  <r>
    <n v="5045"/>
    <x v="0"/>
    <s v="US"/>
    <s v="USD"/>
    <n v="1345148566"/>
    <n v="1342556566"/>
    <b v="0"/>
    <n v="60"/>
    <b v="1"/>
    <s v="music/classical music"/>
    <n v="126.125"/>
    <n v="84"/>
    <x v="4"/>
    <s v="classical music"/>
    <x v="2532"/>
    <d v="2012-08-16T20:22:46"/>
  </r>
  <r>
    <n v="8300"/>
    <x v="0"/>
    <s v="US"/>
    <s v="USD"/>
    <n v="1362160868"/>
    <n v="1359568911"/>
    <b v="0"/>
    <n v="136"/>
    <b v="1"/>
    <s v="music/classical music"/>
    <n v="110.66666666666667"/>
    <n v="61"/>
    <x v="4"/>
    <s v="classical music"/>
    <x v="2533"/>
    <d v="2013-03-01T18:01:08"/>
  </r>
  <r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755"/>
    <x v="0"/>
    <s v="US"/>
    <s v="USD"/>
    <n v="1417463945"/>
    <n v="1414781945"/>
    <b v="0"/>
    <n v="78"/>
    <b v="1"/>
    <s v="music/classical music"/>
    <n v="103.77499999999999"/>
    <n v="266"/>
    <x v="4"/>
    <s v="classical music"/>
    <x v="2535"/>
    <d v="2014-12-01T19:59:05"/>
  </r>
  <r>
    <n v="29"/>
    <x v="0"/>
    <s v="US"/>
    <s v="USD"/>
    <n v="1375151566"/>
    <n v="1373337166"/>
    <b v="0"/>
    <n v="4"/>
    <b v="1"/>
    <s v="music/classical music"/>
    <n v="115.99999999999999"/>
    <n v="7"/>
    <x v="4"/>
    <s v="classical music"/>
    <x v="2536"/>
    <d v="2013-07-30T02:32:46"/>
  </r>
  <r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0343.169999999998"/>
    <x v="0"/>
    <s v="US"/>
    <s v="USD"/>
    <n v="1361681940"/>
    <n v="1359029661"/>
    <b v="0"/>
    <n v="185"/>
    <b v="1"/>
    <s v="music/classical music"/>
    <n v="113.01761111111111"/>
    <n v="109"/>
    <x v="4"/>
    <s v="classical music"/>
    <x v="2538"/>
    <d v="2013-02-24T04:59:00"/>
  </r>
  <r>
    <n v="10025"/>
    <x v="0"/>
    <s v="US"/>
    <s v="USD"/>
    <n v="1422913152"/>
    <n v="1417729152"/>
    <b v="0"/>
    <n v="59"/>
    <b v="1"/>
    <s v="music/classical music"/>
    <n v="100.25"/>
    <n v="169"/>
    <x v="4"/>
    <s v="classical music"/>
    <x v="2539"/>
    <d v="2015-02-02T21:39:12"/>
  </r>
  <r>
    <n v="2585"/>
    <x v="0"/>
    <s v="US"/>
    <s v="USD"/>
    <n v="1319904721"/>
    <n v="1314720721"/>
    <b v="0"/>
    <n v="27"/>
    <b v="1"/>
    <s v="music/classical music"/>
    <n v="103.4"/>
    <n v="95"/>
    <x v="4"/>
    <s v="classical music"/>
    <x v="2540"/>
    <d v="2011-10-29T16:12:01"/>
  </r>
  <r>
    <n v="3746"/>
    <x v="0"/>
    <s v="GB"/>
    <s v="GBP"/>
    <n v="1380192418"/>
    <n v="1375008418"/>
    <b v="0"/>
    <n v="63"/>
    <b v="1"/>
    <s v="music/classical music"/>
    <n v="107.02857142857142"/>
    <n v="59"/>
    <x v="4"/>
    <s v="classical music"/>
    <x v="2541"/>
    <d v="2013-09-26T10:46:58"/>
  </r>
  <r>
    <n v="725"/>
    <x v="0"/>
    <s v="US"/>
    <s v="USD"/>
    <n v="1380599940"/>
    <n v="1377252857"/>
    <b v="0"/>
    <n v="13"/>
    <b v="1"/>
    <s v="music/classical music"/>
    <n v="103.57142857142858"/>
    <n v="55"/>
    <x v="4"/>
    <s v="classical music"/>
    <x v="2542"/>
    <d v="2013-10-01T03:59:00"/>
  </r>
  <r>
    <n v="391"/>
    <x v="0"/>
    <s v="US"/>
    <s v="USD"/>
    <n v="1293937200"/>
    <n v="1291257298"/>
    <b v="0"/>
    <n v="13"/>
    <b v="1"/>
    <s v="music/classical music"/>
    <n v="156.4"/>
    <n v="30"/>
    <x v="4"/>
    <s v="classical music"/>
    <x v="2543"/>
    <d v="2011-01-02T03:00:00"/>
  </r>
  <r>
    <n v="5041"/>
    <x v="0"/>
    <s v="US"/>
    <s v="USD"/>
    <n v="1341750569"/>
    <n v="1339158569"/>
    <b v="0"/>
    <n v="57"/>
    <b v="1"/>
    <s v="music/classical music"/>
    <n v="100.82"/>
    <n v="88"/>
    <x v="4"/>
    <s v="classical music"/>
    <x v="2544"/>
    <d v="2012-07-08T12:29:29"/>
  </r>
  <r>
    <n v="3906"/>
    <x v="0"/>
    <s v="US"/>
    <s v="USD"/>
    <n v="1424997000"/>
    <n v="1421983138"/>
    <b v="0"/>
    <n v="61"/>
    <b v="1"/>
    <s v="music/classical music"/>
    <n v="195.3"/>
    <n v="64"/>
    <x v="4"/>
    <s v="classical music"/>
    <x v="2545"/>
    <d v="2015-02-27T00:30:00"/>
  </r>
  <r>
    <n v="3910"/>
    <x v="0"/>
    <s v="US"/>
    <s v="USD"/>
    <n v="1380949200"/>
    <n v="1378586179"/>
    <b v="0"/>
    <n v="65"/>
    <b v="1"/>
    <s v="music/classical music"/>
    <n v="111.71428571428572"/>
    <n v="60"/>
    <x v="4"/>
    <s v="classical music"/>
    <x v="2546"/>
    <d v="2013-10-05T05:00:00"/>
  </r>
  <r>
    <n v="6592"/>
    <x v="0"/>
    <s v="US"/>
    <s v="USD"/>
    <n v="1333560803"/>
    <n v="1330972403"/>
    <b v="0"/>
    <n v="134"/>
    <b v="1"/>
    <s v="music/classical music"/>
    <n v="119.85454545454546"/>
    <n v="49"/>
    <x v="4"/>
    <s v="classical music"/>
    <x v="2547"/>
    <d v="2012-04-04T17:33:23"/>
  </r>
  <r>
    <n v="6111"/>
    <x v="0"/>
    <s v="FR"/>
    <s v="EUR"/>
    <n v="1475209620"/>
    <n v="1473087637"/>
    <b v="0"/>
    <n v="37"/>
    <b v="1"/>
    <s v="music/classical music"/>
    <n v="101.85"/>
    <n v="165"/>
    <x v="4"/>
    <s v="classical music"/>
    <x v="2548"/>
    <d v="2016-09-30T04:27:00"/>
  </r>
  <r>
    <n v="1614"/>
    <x v="0"/>
    <s v="GB"/>
    <s v="GBP"/>
    <n v="1370019600"/>
    <n v="1366999870"/>
    <b v="0"/>
    <n v="37"/>
    <b v="1"/>
    <s v="music/classical music"/>
    <n v="102.80254777070064"/>
    <n v="43"/>
    <x v="4"/>
    <s v="classical music"/>
    <x v="2549"/>
    <d v="2013-05-31T17:00:00"/>
  </r>
  <r>
    <n v="6555"/>
    <x v="0"/>
    <s v="US"/>
    <s v="USD"/>
    <n v="1444276740"/>
    <n v="1439392406"/>
    <b v="0"/>
    <n v="150"/>
    <b v="1"/>
    <s v="music/classical music"/>
    <n v="100.84615384615385"/>
    <n v="43"/>
    <x v="4"/>
    <s v="classical music"/>
    <x v="2550"/>
    <d v="2015-10-08T03:59:00"/>
  </r>
  <r>
    <n v="3775.5"/>
    <x v="0"/>
    <s v="US"/>
    <s v="USD"/>
    <n v="1332362880"/>
    <n v="1329890585"/>
    <b v="0"/>
    <n v="56"/>
    <b v="1"/>
    <s v="music/classical music"/>
    <n v="102.73469387755102"/>
    <n v="67"/>
    <x v="4"/>
    <s v="classical music"/>
    <x v="2551"/>
    <d v="2012-03-21T20:48:00"/>
  </r>
  <r>
    <n v="3195"/>
    <x v="0"/>
    <s v="US"/>
    <s v="USD"/>
    <n v="1488741981"/>
    <n v="1486149981"/>
    <b v="0"/>
    <n v="18"/>
    <b v="1"/>
    <s v="music/classical music"/>
    <n v="106.5"/>
    <n v="177"/>
    <x v="4"/>
    <s v="classical music"/>
    <x v="2552"/>
    <d v="2017-03-05T19:26:21"/>
  </r>
  <r>
    <n v="2333"/>
    <x v="0"/>
    <s v="US"/>
    <s v="USD"/>
    <n v="1348202807"/>
    <n v="1343018807"/>
    <b v="0"/>
    <n v="60"/>
    <b v="1"/>
    <s v="music/classical music"/>
    <n v="155.53333333333333"/>
    <n v="38"/>
    <x v="4"/>
    <s v="classical music"/>
    <x v="2553"/>
    <d v="2012-09-21T04:46:47"/>
  </r>
  <r>
    <n v="3684"/>
    <x v="0"/>
    <s v="US"/>
    <s v="USD"/>
    <n v="1433131140"/>
    <n v="1430445163"/>
    <b v="0"/>
    <n v="67"/>
    <b v="1"/>
    <s v="music/classical music"/>
    <n v="122.8"/>
    <n v="54"/>
    <x v="4"/>
    <s v="classical music"/>
    <x v="2554"/>
    <d v="2015-06-01T03:59:00"/>
  </r>
  <r>
    <n v="2147"/>
    <x v="0"/>
    <s v="US"/>
    <s v="USD"/>
    <n v="1338219793"/>
    <n v="1335541393"/>
    <b v="0"/>
    <n v="35"/>
    <b v="1"/>
    <s v="music/classical music"/>
    <n v="107.35"/>
    <n v="61"/>
    <x v="4"/>
    <s v="classical music"/>
    <x v="2555"/>
    <d v="2012-05-28T15:43:13"/>
  </r>
  <r>
    <n v="786"/>
    <x v="0"/>
    <s v="US"/>
    <s v="USD"/>
    <n v="1356392857"/>
    <n v="1352504857"/>
    <b v="0"/>
    <n v="34"/>
    <b v="1"/>
    <s v="music/classical music"/>
    <n v="105.50335570469798"/>
    <n v="23"/>
    <x v="4"/>
    <s v="classical music"/>
    <x v="2556"/>
    <d v="2012-12-24T23:47:37"/>
  </r>
  <r>
    <n v="1066"/>
    <x v="0"/>
    <s v="GB"/>
    <s v="GBP"/>
    <n v="1400176386"/>
    <n v="1397584386"/>
    <b v="0"/>
    <n v="36"/>
    <b v="1"/>
    <s v="music/classical music"/>
    <n v="118.44444444444444"/>
    <n v="29"/>
    <x v="4"/>
    <s v="classical music"/>
    <x v="2557"/>
    <d v="2014-05-15T17:53:06"/>
  </r>
  <r>
    <n v="1361"/>
    <x v="0"/>
    <s v="AU"/>
    <s v="AUD"/>
    <n v="1430488740"/>
    <n v="1427747906"/>
    <b v="0"/>
    <n v="18"/>
    <b v="1"/>
    <s v="music/classical music"/>
    <n v="108.88"/>
    <n v="75"/>
    <x v="4"/>
    <s v="classical music"/>
    <x v="2558"/>
    <d v="2015-05-01T13:59:00"/>
  </r>
  <r>
    <n v="890"/>
    <x v="0"/>
    <s v="US"/>
    <s v="USD"/>
    <n v="1321385820"/>
    <n v="1318539484"/>
    <b v="0"/>
    <n v="25"/>
    <b v="1"/>
    <s v="music/classical music"/>
    <n v="111.25"/>
    <n v="35"/>
    <x v="4"/>
    <s v="classical music"/>
    <x v="2559"/>
    <d v="2011-11-15T19:37:00"/>
  </r>
  <r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145"/>
    <x v="1"/>
    <s v="US"/>
    <s v="USD"/>
    <n v="1442457112"/>
    <n v="1439865112"/>
    <b v="0"/>
    <n v="2"/>
    <b v="0"/>
    <s v="food/food trucks"/>
    <n v="2.2307692307692308"/>
    <n v="72"/>
    <x v="7"/>
    <s v="food trucks"/>
    <x v="2569"/>
    <d v="2015-09-17T02:31:52"/>
  </r>
  <r>
    <n v="59"/>
    <x v="1"/>
    <s v="US"/>
    <s v="USD"/>
    <n v="1486590035"/>
    <n v="1483998035"/>
    <b v="0"/>
    <n v="2"/>
    <b v="0"/>
    <s v="food/food trucks"/>
    <n v="0.84285714285714297"/>
    <n v="29"/>
    <x v="7"/>
    <s v="food trucks"/>
    <x v="2570"/>
    <d v="2017-02-08T21:40:35"/>
  </r>
  <r>
    <n v="250"/>
    <x v="1"/>
    <s v="AU"/>
    <s v="AUD"/>
    <n v="1463645521"/>
    <n v="1458461521"/>
    <b v="0"/>
    <n v="4"/>
    <b v="0"/>
    <s v="food/food trucks"/>
    <n v="0.25"/>
    <n v="62"/>
    <x v="7"/>
    <s v="food trucks"/>
    <x v="2571"/>
    <d v="2016-05-19T08:12:01"/>
  </r>
  <r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77"/>
    <x v="1"/>
    <s v="US"/>
    <s v="USD"/>
    <n v="1410810903"/>
    <n v="1405626903"/>
    <b v="0"/>
    <n v="12"/>
    <b v="0"/>
    <s v="food/food trucks"/>
    <n v="0.13849999999999998"/>
    <n v="23"/>
    <x v="7"/>
    <s v="food trucks"/>
    <x v="2579"/>
    <d v="2014-09-15T19:55:03"/>
  </r>
  <r>
    <n v="51"/>
    <x v="1"/>
    <s v="US"/>
    <s v="USD"/>
    <n v="1431745200"/>
    <n v="1429170603"/>
    <b v="0"/>
    <n v="2"/>
    <b v="0"/>
    <s v="food/food trucks"/>
    <n v="0.6"/>
    <n v="25"/>
    <x v="7"/>
    <s v="food trucks"/>
    <x v="2580"/>
    <d v="2015-05-16T03:00:00"/>
  </r>
  <r>
    <n v="530"/>
    <x v="2"/>
    <s v="US"/>
    <s v="USD"/>
    <n v="1447689898"/>
    <n v="1445094298"/>
    <b v="0"/>
    <n v="11"/>
    <b v="0"/>
    <s v="food/food trucks"/>
    <n v="10.6"/>
    <n v="48"/>
    <x v="7"/>
    <s v="food trucks"/>
    <x v="2581"/>
    <d v="2015-11-16T16:04:58"/>
  </r>
  <r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1217"/>
    <x v="2"/>
    <s v="US"/>
    <s v="USD"/>
    <n v="1451491953"/>
    <n v="1448899953"/>
    <b v="0"/>
    <n v="6"/>
    <b v="0"/>
    <s v="food/food trucks"/>
    <n v="2.4340000000000002"/>
    <n v="202"/>
    <x v="7"/>
    <s v="food trucks"/>
    <x v="2587"/>
    <d v="2015-12-30T16:12:33"/>
  </r>
  <r>
    <n v="233"/>
    <x v="2"/>
    <s v="US"/>
    <s v="USD"/>
    <n v="1427807640"/>
    <n v="1423325626"/>
    <b v="0"/>
    <n v="8"/>
    <b v="0"/>
    <s v="food/food trucks"/>
    <n v="3.8833333333333329"/>
    <n v="29"/>
    <x v="7"/>
    <s v="food trucks"/>
    <x v="2588"/>
    <d v="2015-03-31T13:14:00"/>
  </r>
  <r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825"/>
    <x v="2"/>
    <s v="US"/>
    <s v="USD"/>
    <n v="1487915500"/>
    <n v="1485323500"/>
    <b v="0"/>
    <n v="19"/>
    <b v="0"/>
    <s v="food/food trucks"/>
    <n v="12.166666666666668"/>
    <n v="96"/>
    <x v="7"/>
    <s v="food trucks"/>
    <x v="2595"/>
    <d v="2017-02-24T05:51:40"/>
  </r>
  <r>
    <n v="8256"/>
    <x v="2"/>
    <s v="CA"/>
    <s v="CAD"/>
    <n v="1407427009"/>
    <n v="1404835009"/>
    <b v="0"/>
    <n v="27"/>
    <b v="0"/>
    <s v="food/food trucks"/>
    <n v="23.588571428571427"/>
    <n v="305"/>
    <x v="7"/>
    <s v="food trucks"/>
    <x v="2596"/>
    <d v="2014-08-07T15:56:49"/>
  </r>
  <r>
    <n v="85"/>
    <x v="2"/>
    <s v="GB"/>
    <s v="GBP"/>
    <n v="1466323917"/>
    <n v="1463731917"/>
    <b v="0"/>
    <n v="7"/>
    <b v="0"/>
    <s v="food/food trucks"/>
    <n v="5.6666666666666661"/>
    <n v="12"/>
    <x v="7"/>
    <s v="food trucks"/>
    <x v="2597"/>
    <d v="2016-06-19T08:11:57"/>
  </r>
  <r>
    <n v="1170"/>
    <x v="2"/>
    <s v="US"/>
    <s v="USD"/>
    <n v="1443039001"/>
    <n v="1440447001"/>
    <b v="0"/>
    <n v="14"/>
    <b v="0"/>
    <s v="food/food trucks"/>
    <n v="39"/>
    <n v="83"/>
    <x v="7"/>
    <s v="food trucks"/>
    <x v="2598"/>
    <d v="2015-09-23T20:10:01"/>
  </r>
  <r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3466"/>
    <x v="2"/>
    <s v="US"/>
    <s v="USD"/>
    <n v="1458938200"/>
    <n v="1453757800"/>
    <b v="0"/>
    <n v="30"/>
    <b v="0"/>
    <s v="food/food trucks"/>
    <n v="6.9320000000000004"/>
    <n v="115"/>
    <x v="7"/>
    <s v="food trucks"/>
    <x v="2600"/>
    <d v="2016-03-25T20:36:40"/>
  </r>
  <r>
    <n v="3307"/>
    <x v="0"/>
    <s v="US"/>
    <s v="USD"/>
    <n v="1347508740"/>
    <n v="1346276349"/>
    <b v="1"/>
    <n v="151"/>
    <b v="1"/>
    <s v="technology/space exploration"/>
    <n v="661.4"/>
    <n v="21"/>
    <x v="2"/>
    <s v="space exploration"/>
    <x v="2601"/>
    <d v="2012-09-13T03:59:00"/>
  </r>
  <r>
    <n v="39131"/>
    <x v="0"/>
    <s v="US"/>
    <s v="USD"/>
    <n v="1415827200"/>
    <n v="1412358968"/>
    <b v="1"/>
    <n v="489"/>
    <b v="1"/>
    <s v="technology/space exploration"/>
    <n v="326.0916666666667"/>
    <n v="80"/>
    <x v="2"/>
    <s v="space exploration"/>
    <x v="2602"/>
    <d v="2014-11-12T21:20:00"/>
  </r>
  <r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21:54:14"/>
  </r>
  <r>
    <n v="20843.599999999999"/>
    <x v="0"/>
    <s v="US"/>
    <s v="USD"/>
    <n v="1335662023"/>
    <n v="1333070023"/>
    <b v="1"/>
    <n v="321"/>
    <b v="1"/>
    <s v="technology/space exploration"/>
    <n v="104.21799999999999"/>
    <n v="64"/>
    <x v="2"/>
    <s v="space exploration"/>
    <x v="2604"/>
    <d v="2012-04-29T01:13:43"/>
  </r>
  <r>
    <n v="107421.57"/>
    <x v="0"/>
    <s v="US"/>
    <s v="USD"/>
    <n v="1466168390"/>
    <n v="1463576390"/>
    <b v="1"/>
    <n v="1762"/>
    <b v="1"/>
    <s v="technology/space exploration"/>
    <n v="107.42157000000002"/>
    <n v="60"/>
    <x v="2"/>
    <s v="space exploration"/>
    <x v="2605"/>
    <d v="2016-06-17T12:59:50"/>
  </r>
  <r>
    <n v="12106"/>
    <x v="0"/>
    <s v="US"/>
    <s v="USD"/>
    <n v="1398791182"/>
    <n v="1396026382"/>
    <b v="1"/>
    <n v="385"/>
    <b v="1"/>
    <s v="technology/space exploration"/>
    <n v="110.05454545454545"/>
    <n v="31"/>
    <x v="2"/>
    <s v="space exploration"/>
    <x v="2606"/>
    <d v="2014-04-29T17:06:22"/>
  </r>
  <r>
    <n v="32616"/>
    <x v="0"/>
    <s v="US"/>
    <s v="USD"/>
    <n v="1439344800"/>
    <n v="1435611572"/>
    <b v="1"/>
    <n v="398"/>
    <b v="1"/>
    <s v="technology/space exploration"/>
    <n v="407.7"/>
    <n v="81"/>
    <x v="2"/>
    <s v="space exploration"/>
    <x v="2607"/>
    <d v="2015-08-12T02:00:00"/>
  </r>
  <r>
    <n v="17914"/>
    <x v="0"/>
    <s v="US"/>
    <s v="USD"/>
    <n v="1489536000"/>
    <n v="1485976468"/>
    <b v="1"/>
    <n v="304"/>
    <b v="1"/>
    <s v="technology/space exploration"/>
    <n v="223.92500000000001"/>
    <n v="58"/>
    <x v="2"/>
    <s v="space exploration"/>
    <x v="2608"/>
    <d v="2017-03-15T00:00:00"/>
  </r>
  <r>
    <n v="106330.39"/>
    <x v="0"/>
    <s v="US"/>
    <s v="USD"/>
    <n v="1342330951"/>
    <n v="1339738951"/>
    <b v="1"/>
    <n v="676"/>
    <b v="1"/>
    <s v="technology/space exploration"/>
    <n v="303.80111428571428"/>
    <n v="157"/>
    <x v="2"/>
    <s v="space exploration"/>
    <x v="2609"/>
    <d v="2012-07-15T05:42:31"/>
  </r>
  <r>
    <n v="32172.66"/>
    <x v="0"/>
    <s v="US"/>
    <s v="USD"/>
    <n v="1471849140"/>
    <n v="1468444125"/>
    <b v="1"/>
    <n v="577"/>
    <b v="1"/>
    <s v="technology/space exploration"/>
    <n v="141.3251043268175"/>
    <n v="55"/>
    <x v="2"/>
    <s v="space exploration"/>
    <x v="2610"/>
    <d v="2016-08-22T06:59:00"/>
  </r>
  <r>
    <n v="306970"/>
    <x v="0"/>
    <s v="DE"/>
    <s v="EUR"/>
    <n v="1483397940"/>
    <n v="1480493014"/>
    <b v="1"/>
    <n v="3663"/>
    <b v="1"/>
    <s v="technology/space exploration"/>
    <n v="2790.6363636363635"/>
    <n v="83"/>
    <x v="2"/>
    <s v="space exploration"/>
    <x v="2611"/>
    <d v="2017-01-02T22:59:00"/>
  </r>
  <r>
    <n v="17176.13"/>
    <x v="0"/>
    <s v="US"/>
    <s v="USD"/>
    <n v="1420773970"/>
    <n v="1418095570"/>
    <b v="1"/>
    <n v="294"/>
    <b v="1"/>
    <s v="technology/space exploration"/>
    <n v="171.76130000000001"/>
    <n v="58"/>
    <x v="2"/>
    <s v="space exploration"/>
    <x v="2612"/>
    <d v="2015-01-09T03:26:10"/>
  </r>
  <r>
    <n v="7576"/>
    <x v="0"/>
    <s v="US"/>
    <s v="USD"/>
    <n v="1348256294"/>
    <n v="1345664294"/>
    <b v="1"/>
    <n v="28"/>
    <b v="1"/>
    <s v="technology/space exploration"/>
    <n v="101.01333333333334"/>
    <n v="270"/>
    <x v="2"/>
    <s v="space exploration"/>
    <x v="2613"/>
    <d v="2012-09-21T19:38:14"/>
  </r>
  <r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3397"/>
    <x v="0"/>
    <s v="GB"/>
    <s v="GBP"/>
    <n v="1462017600"/>
    <n v="1458820564"/>
    <b v="0"/>
    <n v="72"/>
    <b v="1"/>
    <s v="technology/space exploration"/>
    <n v="169.76511744127936"/>
    <n v="47"/>
    <x v="2"/>
    <s v="space exploration"/>
    <x v="2615"/>
    <d v="2016-04-30T12:00:00"/>
  </r>
  <r>
    <n v="28633.5"/>
    <x v="0"/>
    <s v="US"/>
    <s v="USD"/>
    <n v="1440546729"/>
    <n v="1437954729"/>
    <b v="1"/>
    <n v="238"/>
    <b v="1"/>
    <s v="technology/space exploration"/>
    <n v="114.53400000000001"/>
    <n v="120"/>
    <x v="2"/>
    <s v="space exploration"/>
    <x v="2616"/>
    <d v="2015-08-25T23:52:09"/>
  </r>
  <r>
    <n v="4388"/>
    <x v="0"/>
    <s v="US"/>
    <s v="USD"/>
    <n v="1413838751"/>
    <n v="1411246751"/>
    <b v="1"/>
    <n v="159"/>
    <b v="1"/>
    <s v="technology/space exploration"/>
    <n v="877.6"/>
    <n v="27"/>
    <x v="2"/>
    <s v="space exploration"/>
    <x v="2617"/>
    <d v="2014-10-20T20:59:11"/>
  </r>
  <r>
    <n v="15808"/>
    <x v="0"/>
    <s v="US"/>
    <s v="USD"/>
    <n v="1449000061"/>
    <n v="1443812461"/>
    <b v="1"/>
    <n v="77"/>
    <b v="1"/>
    <s v="technology/space exploration"/>
    <n v="105.38666666666667"/>
    <n v="205"/>
    <x v="2"/>
    <s v="space exploration"/>
    <x v="2618"/>
    <d v="2015-12-01T20:01:01"/>
  </r>
  <r>
    <n v="1884"/>
    <x v="0"/>
    <s v="US"/>
    <s v="USD"/>
    <n v="1445598000"/>
    <n v="1443302004"/>
    <b v="1"/>
    <n v="53"/>
    <b v="1"/>
    <s v="technology/space exploration"/>
    <n v="188.39999999999998"/>
    <n v="35"/>
    <x v="2"/>
    <s v="space exploration"/>
    <x v="2619"/>
    <d v="2015-10-23T11:00:00"/>
  </r>
  <r>
    <n v="93374"/>
    <x v="0"/>
    <s v="AU"/>
    <s v="AUD"/>
    <n v="1444525200"/>
    <n v="1441339242"/>
    <b v="1"/>
    <n v="1251"/>
    <b v="1"/>
    <s v="technology/space exploration"/>
    <n v="143.65230769230772"/>
    <n v="74"/>
    <x v="2"/>
    <s v="space exploration"/>
    <x v="2620"/>
    <d v="2015-10-11T01:00:00"/>
  </r>
  <r>
    <n v="21882"/>
    <x v="0"/>
    <s v="US"/>
    <s v="USD"/>
    <n v="1432230988"/>
    <n v="1429638988"/>
    <b v="1"/>
    <n v="465"/>
    <b v="1"/>
    <s v="technology/space exploration"/>
    <n v="145.88"/>
    <n v="47"/>
    <x v="2"/>
    <s v="space exploration"/>
    <x v="2621"/>
    <d v="2015-05-21T17:56:28"/>
  </r>
  <r>
    <n v="1967.76"/>
    <x v="0"/>
    <s v="IT"/>
    <s v="EUR"/>
    <n v="1483120216"/>
    <n v="1479232216"/>
    <b v="0"/>
    <n v="74"/>
    <b v="1"/>
    <s v="technology/space exploration"/>
    <n v="131.184"/>
    <n v="26"/>
    <x v="2"/>
    <s v="space exploration"/>
    <x v="2622"/>
    <d v="2016-12-30T17:50:16"/>
  </r>
  <r>
    <n v="2280"/>
    <x v="0"/>
    <s v="US"/>
    <s v="USD"/>
    <n v="1480658966"/>
    <n v="1479449366"/>
    <b v="0"/>
    <n v="62"/>
    <b v="1"/>
    <s v="technology/space exploration"/>
    <n v="113.99999999999999"/>
    <n v="36"/>
    <x v="2"/>
    <s v="space exploration"/>
    <x v="2623"/>
    <d v="2016-12-02T06:09:26"/>
  </r>
  <r>
    <n v="110353.65"/>
    <x v="0"/>
    <s v="US"/>
    <s v="USD"/>
    <n v="1347530822"/>
    <n v="1345716422"/>
    <b v="0"/>
    <n v="3468"/>
    <b v="1"/>
    <s v="technology/space exploration"/>
    <n v="1379.4206249999997"/>
    <n v="31"/>
    <x v="2"/>
    <s v="space exploration"/>
    <x v="2624"/>
    <d v="2012-09-13T10:07:02"/>
  </r>
  <r>
    <n v="1434"/>
    <x v="0"/>
    <s v="DE"/>
    <s v="EUR"/>
    <n v="1478723208"/>
    <n v="1476559608"/>
    <b v="0"/>
    <n v="52"/>
    <b v="1"/>
    <s v="technology/space exploration"/>
    <n v="956"/>
    <n v="27"/>
    <x v="2"/>
    <s v="space exploration"/>
    <x v="2625"/>
    <d v="2016-11-09T20:26:48"/>
  </r>
  <r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970"/>
    <x v="0"/>
    <s v="US"/>
    <s v="USD"/>
    <n v="1448571261"/>
    <n v="1445975661"/>
    <b v="0"/>
    <n v="45"/>
    <b v="1"/>
    <s v="technology/space exploration"/>
    <n v="646.66666666666663"/>
    <n v="21"/>
    <x v="2"/>
    <s v="space exploration"/>
    <x v="2627"/>
    <d v="2015-11-26T20:54:21"/>
  </r>
  <r>
    <n v="926"/>
    <x v="0"/>
    <s v="US"/>
    <s v="USD"/>
    <n v="1417389067"/>
    <n v="1415661067"/>
    <b v="0"/>
    <n v="21"/>
    <b v="1"/>
    <s v="technology/space exploration"/>
    <n v="110.36948748510132"/>
    <n v="44"/>
    <x v="2"/>
    <s v="space exploration"/>
    <x v="2628"/>
    <d v="2014-11-30T23:11:07"/>
  </r>
  <r>
    <n v="6387"/>
    <x v="0"/>
    <s v="GB"/>
    <s v="GBP"/>
    <n v="1431608122"/>
    <n v="1429016122"/>
    <b v="0"/>
    <n v="100"/>
    <b v="1"/>
    <s v="technology/space exploration"/>
    <n v="127.74000000000001"/>
    <n v="63"/>
    <x v="2"/>
    <s v="space exploration"/>
    <x v="2629"/>
    <d v="2015-05-14T12:55:22"/>
  </r>
  <r>
    <n v="3158"/>
    <x v="0"/>
    <s v="AU"/>
    <s v="AUD"/>
    <n v="1467280800"/>
    <n v="1464921112"/>
    <b v="0"/>
    <n v="81"/>
    <b v="1"/>
    <s v="technology/space exploration"/>
    <n v="157.9"/>
    <n v="38"/>
    <x v="2"/>
    <s v="space exploration"/>
    <x v="2630"/>
    <d v="2016-06-30T10:00:00"/>
  </r>
  <r>
    <n v="22933.05"/>
    <x v="0"/>
    <s v="US"/>
    <s v="USD"/>
    <n v="1440907427"/>
    <n v="1438488227"/>
    <b v="0"/>
    <n v="286"/>
    <b v="1"/>
    <s v="technology/space exploration"/>
    <n v="114.66525000000001"/>
    <n v="80"/>
    <x v="2"/>
    <s v="space exploration"/>
    <x v="2631"/>
    <d v="2015-08-30T04:03:47"/>
  </r>
  <r>
    <n v="1466"/>
    <x v="0"/>
    <s v="US"/>
    <s v="USD"/>
    <n v="1464485339"/>
    <n v="1462325339"/>
    <b v="0"/>
    <n v="42"/>
    <b v="1"/>
    <s v="technology/space exploration"/>
    <n v="137.00934579439252"/>
    <n v="34"/>
    <x v="2"/>
    <s v="space exploration"/>
    <x v="2632"/>
    <d v="2016-05-29T01:28:59"/>
  </r>
  <r>
    <n v="17731"/>
    <x v="0"/>
    <s v="US"/>
    <s v="USD"/>
    <n v="1393542000"/>
    <n v="1390938332"/>
    <b v="0"/>
    <n v="199"/>
    <b v="1"/>
    <s v="technology/space exploration"/>
    <n v="354.62"/>
    <n v="89"/>
    <x v="2"/>
    <s v="space exploration"/>
    <x v="2633"/>
    <d v="2014-02-27T23:00:00"/>
  </r>
  <r>
    <n v="986"/>
    <x v="0"/>
    <s v="US"/>
    <s v="USD"/>
    <n v="1475163921"/>
    <n v="1472571921"/>
    <b v="0"/>
    <n v="25"/>
    <b v="1"/>
    <s v="technology/space exploration"/>
    <n v="106.02150537634409"/>
    <n v="39"/>
    <x v="2"/>
    <s v="space exploration"/>
    <x v="2634"/>
    <d v="2016-09-29T15:45:21"/>
  </r>
  <r>
    <n v="11500"/>
    <x v="0"/>
    <s v="CA"/>
    <s v="CAD"/>
    <n v="1425937761"/>
    <n v="1422917361"/>
    <b v="0"/>
    <n v="84"/>
    <b v="1"/>
    <s v="technology/space exploration"/>
    <n v="100"/>
    <n v="136"/>
    <x v="2"/>
    <s v="space exploration"/>
    <x v="2635"/>
    <d v="2015-03-09T21:49:21"/>
  </r>
  <r>
    <n v="1873"/>
    <x v="0"/>
    <s v="US"/>
    <s v="USD"/>
    <n v="1476579600"/>
    <n v="1474641914"/>
    <b v="0"/>
    <n v="50"/>
    <b v="1"/>
    <s v="technology/space exploration"/>
    <n v="187.3"/>
    <n v="37"/>
    <x v="2"/>
    <s v="space exploration"/>
    <x v="2636"/>
    <d v="2016-10-16T01:00:00"/>
  </r>
  <r>
    <n v="831"/>
    <x v="0"/>
    <s v="US"/>
    <s v="USD"/>
    <n v="1476277875"/>
    <n v="1474895475"/>
    <b v="0"/>
    <n v="26"/>
    <b v="1"/>
    <s v="technology/space exploration"/>
    <n v="166.2"/>
    <n v="31"/>
    <x v="2"/>
    <s v="space exploration"/>
    <x v="2637"/>
    <d v="2016-10-12T13:11:15"/>
  </r>
  <r>
    <n v="353"/>
    <x v="0"/>
    <s v="US"/>
    <s v="USD"/>
    <n v="1421358895"/>
    <n v="1418766895"/>
    <b v="0"/>
    <n v="14"/>
    <b v="1"/>
    <s v="technology/space exploration"/>
    <n v="101.72910662824208"/>
    <n v="25"/>
    <x v="2"/>
    <s v="space exploration"/>
    <x v="2638"/>
    <d v="2015-01-15T21:54:55"/>
  </r>
  <r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3170"/>
    <x v="0"/>
    <s v="US"/>
    <s v="USD"/>
    <n v="1433735474"/>
    <n v="1428551474"/>
    <b v="0"/>
    <n v="69"/>
    <b v="1"/>
    <s v="technology/space exploration"/>
    <n v="105.66666666666666"/>
    <n v="45"/>
    <x v="2"/>
    <s v="space exploration"/>
    <x v="2640"/>
    <d v="2015-06-08T03:51:14"/>
  </r>
  <r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335597.31"/>
    <x v="1"/>
    <s v="US"/>
    <s v="USD"/>
    <n v="1482307140"/>
    <n v="1479218315"/>
    <b v="1"/>
    <n v="1501"/>
    <b v="0"/>
    <s v="technology/space exploration"/>
    <n v="33.559730999999999"/>
    <n v="223"/>
    <x v="2"/>
    <s v="space exploration"/>
    <x v="2643"/>
    <d v="2016-12-21T07:59:00"/>
  </r>
  <r>
    <n v="2053"/>
    <x v="1"/>
    <s v="US"/>
    <s v="USD"/>
    <n v="1489172435"/>
    <n v="1486580435"/>
    <b v="1"/>
    <n v="52"/>
    <b v="0"/>
    <s v="technology/space exploration"/>
    <n v="2.0529999999999999"/>
    <n v="39"/>
    <x v="2"/>
    <s v="space exploration"/>
    <x v="2644"/>
    <d v="2017-03-10T19:00:35"/>
  </r>
  <r>
    <n v="2100"/>
    <x v="1"/>
    <s v="AU"/>
    <s v="AUD"/>
    <n v="1415481203"/>
    <n v="1412885603"/>
    <b v="1"/>
    <n v="23"/>
    <b v="0"/>
    <s v="technology/space exploration"/>
    <n v="10.5"/>
    <n v="91"/>
    <x v="2"/>
    <s v="space exploration"/>
    <x v="2645"/>
    <d v="2014-11-08T21:13:23"/>
  </r>
  <r>
    <n v="42086.42"/>
    <x v="1"/>
    <s v="US"/>
    <s v="USD"/>
    <n v="1441783869"/>
    <n v="1439191869"/>
    <b v="1"/>
    <n v="535"/>
    <b v="0"/>
    <s v="technology/space exploration"/>
    <n v="8.4172840000000004"/>
    <n v="78"/>
    <x v="2"/>
    <s v="space exploration"/>
    <x v="2646"/>
    <d v="2015-09-09T07:31:09"/>
  </r>
  <r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06"/>
    <x v="1"/>
    <s v="US"/>
    <s v="USD"/>
    <n v="1457543360"/>
    <n v="1454951360"/>
    <b v="0"/>
    <n v="6"/>
    <b v="0"/>
    <s v="technology/space exploration"/>
    <n v="0.88333333333333341"/>
    <n v="17"/>
    <x v="2"/>
    <s v="space exploration"/>
    <x v="2648"/>
    <d v="2016-03-09T17:09:20"/>
  </r>
  <r>
    <n v="124"/>
    <x v="1"/>
    <s v="US"/>
    <s v="USD"/>
    <n v="1454370941"/>
    <n v="1449186941"/>
    <b v="0"/>
    <n v="3"/>
    <b v="0"/>
    <s v="technology/space exploration"/>
    <n v="9.920000000000001E-2"/>
    <n v="41"/>
    <x v="2"/>
    <s v="space exploration"/>
    <x v="2649"/>
    <d v="2016-02-01T23:55:41"/>
  </r>
  <r>
    <n v="358"/>
    <x v="1"/>
    <s v="US"/>
    <s v="USD"/>
    <n v="1482332343"/>
    <n v="1479740343"/>
    <b v="0"/>
    <n v="5"/>
    <b v="0"/>
    <s v="technology/space exploration"/>
    <n v="0.59666666666666668"/>
    <n v="71"/>
    <x v="2"/>
    <s v="space exploration"/>
    <x v="2650"/>
    <d v="2016-12-21T14:59:03"/>
  </r>
  <r>
    <n v="5233"/>
    <x v="1"/>
    <s v="US"/>
    <s v="USD"/>
    <n v="1450380009"/>
    <n v="1447960809"/>
    <b v="0"/>
    <n v="17"/>
    <b v="0"/>
    <s v="technology/space exploration"/>
    <n v="1.8689285714285715"/>
    <n v="307"/>
    <x v="2"/>
    <s v="space exploration"/>
    <x v="2651"/>
    <d v="2015-12-17T19:20:09"/>
  </r>
  <r>
    <n v="885"/>
    <x v="1"/>
    <s v="AU"/>
    <s v="AUD"/>
    <n v="1418183325"/>
    <n v="1415591325"/>
    <b v="0"/>
    <n v="11"/>
    <b v="0"/>
    <s v="technology/space exploration"/>
    <n v="0.88500000000000001"/>
    <n v="80"/>
    <x v="2"/>
    <s v="space exploration"/>
    <x v="2652"/>
    <d v="2014-12-10T03:48:45"/>
  </r>
  <r>
    <n v="5876"/>
    <x v="1"/>
    <s v="US"/>
    <s v="USD"/>
    <n v="1402632000"/>
    <n v="1399909127"/>
    <b v="0"/>
    <n v="70"/>
    <b v="0"/>
    <s v="technology/space exploration"/>
    <n v="11.52156862745098"/>
    <n v="83"/>
    <x v="2"/>
    <s v="space exploration"/>
    <x v="2653"/>
    <d v="2014-06-13T04:00:00"/>
  </r>
  <r>
    <n v="51"/>
    <x v="1"/>
    <s v="US"/>
    <s v="USD"/>
    <n v="1429622726"/>
    <n v="1424442326"/>
    <b v="0"/>
    <n v="6"/>
    <b v="0"/>
    <s v="technology/space exploration"/>
    <n v="5.1000000000000004E-2"/>
    <n v="8"/>
    <x v="2"/>
    <s v="space exploration"/>
    <x v="2654"/>
    <d v="2015-04-21T13:25:26"/>
  </r>
  <r>
    <n v="3155"/>
    <x v="1"/>
    <s v="US"/>
    <s v="USD"/>
    <n v="1455048000"/>
    <n v="1452631647"/>
    <b v="0"/>
    <n v="43"/>
    <b v="0"/>
    <s v="technology/space exploration"/>
    <n v="21.033333333333335"/>
    <n v="73"/>
    <x v="2"/>
    <s v="space exploration"/>
    <x v="2655"/>
    <d v="2016-02-09T20:00:00"/>
  </r>
  <r>
    <n v="17155"/>
    <x v="1"/>
    <s v="US"/>
    <s v="USD"/>
    <n v="1489345200"/>
    <n v="1485966688"/>
    <b v="0"/>
    <n v="152"/>
    <b v="0"/>
    <s v="technology/space exploration"/>
    <n v="11.436666666666667"/>
    <n v="112"/>
    <x v="2"/>
    <s v="space exploration"/>
    <x v="2656"/>
    <d v="2017-03-12T19:00:00"/>
  </r>
  <r>
    <n v="5621.38"/>
    <x v="1"/>
    <s v="US"/>
    <s v="USD"/>
    <n v="1470187800"/>
    <n v="1467325053"/>
    <b v="0"/>
    <n v="59"/>
    <b v="0"/>
    <s v="technology/space exploration"/>
    <n v="18.737933333333334"/>
    <n v="95"/>
    <x v="2"/>
    <s v="space exploration"/>
    <x v="2657"/>
    <d v="2016-08-03T01:30:00"/>
  </r>
  <r>
    <n v="91"/>
    <x v="1"/>
    <s v="US"/>
    <s v="USD"/>
    <n v="1469913194"/>
    <n v="1467321194"/>
    <b v="0"/>
    <n v="4"/>
    <b v="0"/>
    <s v="technology/space exploration"/>
    <n v="9.285714285714286E-2"/>
    <n v="22"/>
    <x v="2"/>
    <s v="space exploration"/>
    <x v="2658"/>
    <d v="2016-07-30T21:13:14"/>
  </r>
  <r>
    <n v="1333"/>
    <x v="1"/>
    <s v="US"/>
    <s v="USD"/>
    <n v="1429321210"/>
    <n v="1426729210"/>
    <b v="0"/>
    <n v="10"/>
    <b v="0"/>
    <s v="technology/space exploration"/>
    <n v="2.7204081632653061"/>
    <n v="133"/>
    <x v="2"/>
    <s v="space exploration"/>
    <x v="2659"/>
    <d v="2015-04-18T01:40:10"/>
  </r>
  <r>
    <n v="19"/>
    <x v="1"/>
    <s v="US"/>
    <s v="USD"/>
    <n v="1448388418"/>
    <n v="1443200818"/>
    <b v="0"/>
    <n v="5"/>
    <b v="0"/>
    <s v="technology/space exploration"/>
    <n v="9.5000000000000001E-2"/>
    <n v="3"/>
    <x v="2"/>
    <s v="space exploration"/>
    <x v="2660"/>
    <d v="2015-11-24T18:06:58"/>
  </r>
  <r>
    <n v="5145"/>
    <x v="0"/>
    <s v="US"/>
    <s v="USD"/>
    <n v="1382742010"/>
    <n v="1380150010"/>
    <b v="0"/>
    <n v="60"/>
    <b v="1"/>
    <s v="technology/makerspaces"/>
    <n v="102.89999999999999"/>
    <n v="85"/>
    <x v="2"/>
    <s v="makerspaces"/>
    <x v="2661"/>
    <d v="2013-10-25T23:00:10"/>
  </r>
  <r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919.25"/>
    <x v="0"/>
    <s v="CA"/>
    <s v="CAD"/>
    <n v="1441378800"/>
    <n v="1438873007"/>
    <b v="0"/>
    <n v="56"/>
    <b v="1"/>
    <s v="technology/makerspaces"/>
    <n v="104.59625"/>
    <n v="373"/>
    <x v="2"/>
    <s v="makerspaces"/>
    <x v="2663"/>
    <d v="2015-09-04T15:00:00"/>
  </r>
  <r>
    <n v="18100"/>
    <x v="0"/>
    <s v="US"/>
    <s v="USD"/>
    <n v="1449644340"/>
    <n v="1446683797"/>
    <b v="0"/>
    <n v="104"/>
    <b v="1"/>
    <s v="technology/makerspaces"/>
    <n v="103.42857142857143"/>
    <n v="174"/>
    <x v="2"/>
    <s v="makerspaces"/>
    <x v="2664"/>
    <d v="2015-12-09T06:59:00"/>
  </r>
  <r>
    <n v="4310"/>
    <x v="0"/>
    <s v="US"/>
    <s v="USD"/>
    <n v="1430774974"/>
    <n v="1426886974"/>
    <b v="0"/>
    <n v="46"/>
    <b v="1"/>
    <s v="technology/makerspaces"/>
    <n v="123.14285714285715"/>
    <n v="93"/>
    <x v="2"/>
    <s v="makerspaces"/>
    <x v="2665"/>
    <d v="2015-05-04T21:29:34"/>
  </r>
  <r>
    <n v="15929.51"/>
    <x v="0"/>
    <s v="US"/>
    <s v="USD"/>
    <n v="1443214800"/>
    <n v="1440008439"/>
    <b v="0"/>
    <n v="206"/>
    <b v="1"/>
    <s v="technology/makerspaces"/>
    <n v="159.29509999999999"/>
    <n v="77"/>
    <x v="2"/>
    <s v="makerspaces"/>
    <x v="2666"/>
    <d v="2015-09-25T21:00:00"/>
  </r>
  <r>
    <n v="1660"/>
    <x v="0"/>
    <s v="US"/>
    <s v="USD"/>
    <n v="1455142416"/>
    <n v="1452550416"/>
    <b v="0"/>
    <n v="18"/>
    <b v="1"/>
    <s v="technology/makerspaces"/>
    <n v="110.66666666666667"/>
    <n v="92"/>
    <x v="2"/>
    <s v="makerspaces"/>
    <x v="2667"/>
    <d v="2016-02-10T22:13:36"/>
  </r>
  <r>
    <n v="1707"/>
    <x v="0"/>
    <s v="CA"/>
    <s v="CAD"/>
    <n v="1447079520"/>
    <n v="1443449265"/>
    <b v="0"/>
    <n v="28"/>
    <b v="1"/>
    <s v="technology/makerspaces"/>
    <n v="170.70000000000002"/>
    <n v="60"/>
    <x v="2"/>
    <s v="makerspaces"/>
    <x v="2668"/>
    <d v="2015-11-09T14:32:00"/>
  </r>
  <r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495"/>
    <x v="2"/>
    <s v="AU"/>
    <s v="AUD"/>
    <n v="1406593780"/>
    <n v="1404174580"/>
    <b v="1"/>
    <n v="60"/>
    <b v="0"/>
    <s v="technology/makerspaces"/>
    <n v="6.4158609339642041"/>
    <n v="41"/>
    <x v="2"/>
    <s v="makerspaces"/>
    <x v="2670"/>
    <d v="2014-07-29T00:29:40"/>
  </r>
  <r>
    <n v="2836"/>
    <x v="2"/>
    <s v="US"/>
    <s v="USD"/>
    <n v="1419017880"/>
    <n v="1416419916"/>
    <b v="1"/>
    <n v="84"/>
    <b v="0"/>
    <s v="technology/makerspaces"/>
    <n v="11.343999999999999"/>
    <n v="33"/>
    <x v="2"/>
    <s v="makerspaces"/>
    <x v="2671"/>
    <d v="2014-12-19T19:38:00"/>
  </r>
  <r>
    <n v="3319"/>
    <x v="2"/>
    <s v="US"/>
    <s v="USD"/>
    <n v="1451282400"/>
    <n v="1449436390"/>
    <b v="1"/>
    <n v="47"/>
    <b v="0"/>
    <s v="technology/makerspaces"/>
    <n v="33.19"/>
    <n v="70"/>
    <x v="2"/>
    <s v="makerspaces"/>
    <x v="2672"/>
    <d v="2015-12-28T06:00:00"/>
  </r>
  <r>
    <n v="11032"/>
    <x v="2"/>
    <s v="US"/>
    <s v="USD"/>
    <n v="1414622700"/>
    <n v="1412081999"/>
    <b v="1"/>
    <n v="66"/>
    <b v="0"/>
    <s v="technology/makerspaces"/>
    <n v="27.58"/>
    <n v="167"/>
    <x v="2"/>
    <s v="makerspaces"/>
    <x v="2673"/>
    <d v="2014-10-29T22:45:00"/>
  </r>
  <r>
    <n v="21994"/>
    <x v="2"/>
    <s v="US"/>
    <s v="USD"/>
    <n v="1467694740"/>
    <n v="1465398670"/>
    <b v="1"/>
    <n v="171"/>
    <b v="0"/>
    <s v="technology/makerspaces"/>
    <n v="62.839999999999996"/>
    <n v="128"/>
    <x v="2"/>
    <s v="makerspaces"/>
    <x v="2674"/>
    <d v="2016-07-05T04:59:00"/>
  </r>
  <r>
    <n v="1897"/>
    <x v="2"/>
    <s v="US"/>
    <s v="USD"/>
    <n v="1415655289"/>
    <n v="1413059689"/>
    <b v="1"/>
    <n v="29"/>
    <b v="0"/>
    <s v="technology/makerspaces"/>
    <n v="7.5880000000000001"/>
    <n v="65"/>
    <x v="2"/>
    <s v="makerspaces"/>
    <x v="2675"/>
    <d v="2014-11-10T21:34:49"/>
  </r>
  <r>
    <n v="1058"/>
    <x v="2"/>
    <s v="CA"/>
    <s v="CAD"/>
    <n v="1463929174"/>
    <n v="1461337174"/>
    <b v="0"/>
    <n v="9"/>
    <b v="0"/>
    <s v="technology/makerspaces"/>
    <n v="50.38095238095238"/>
    <n v="117"/>
    <x v="2"/>
    <s v="makerspaces"/>
    <x v="2676"/>
    <d v="2016-05-22T14:59:34"/>
  </r>
  <r>
    <n v="3415"/>
    <x v="2"/>
    <s v="US"/>
    <s v="USD"/>
    <n v="1404348143"/>
    <n v="1401756143"/>
    <b v="0"/>
    <n v="27"/>
    <b v="0"/>
    <s v="technology/makerspaces"/>
    <n v="17.512820512820511"/>
    <n v="126"/>
    <x v="2"/>
    <s v="makerspaces"/>
    <x v="2677"/>
    <d v="2014-07-03T00:42:23"/>
  </r>
  <r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55"/>
    <x v="2"/>
    <s v="US"/>
    <s v="USD"/>
    <n v="1405027750"/>
    <n v="1402867750"/>
    <b v="0"/>
    <n v="2"/>
    <b v="0"/>
    <s v="food/food trucks"/>
    <n v="0.6875"/>
    <n v="27"/>
    <x v="7"/>
    <s v="food trucks"/>
    <x v="2681"/>
    <d v="2014-07-10T21:29:10"/>
  </r>
  <r>
    <n v="1698"/>
    <x v="2"/>
    <s v="US"/>
    <s v="USD"/>
    <n v="1416635940"/>
    <n v="1413838540"/>
    <b v="0"/>
    <n v="20"/>
    <b v="0"/>
    <s v="food/food trucks"/>
    <n v="28.299999999999997"/>
    <n v="84"/>
    <x v="7"/>
    <s v="food trucks"/>
    <x v="2682"/>
    <d v="2014-11-22T05:59:00"/>
  </r>
  <r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74"/>
    <x v="2"/>
    <s v="US"/>
    <s v="USD"/>
    <n v="1424746800"/>
    <n v="1422067870"/>
    <b v="0"/>
    <n v="14"/>
    <b v="0"/>
    <s v="food/food trucks"/>
    <n v="0.14799999999999999"/>
    <n v="5"/>
    <x v="7"/>
    <s v="food trucks"/>
    <x v="2688"/>
    <d v="2015-02-24T03:00:00"/>
  </r>
  <r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586"/>
    <x v="2"/>
    <s v="US"/>
    <s v="USD"/>
    <n v="1433298676"/>
    <n v="1429410676"/>
    <b v="0"/>
    <n v="118"/>
    <b v="0"/>
    <s v="food/food trucks"/>
    <n v="10.7325"/>
    <n v="72"/>
    <x v="7"/>
    <s v="food trucks"/>
    <x v="2690"/>
    <d v="2015-06-03T02:31:16"/>
  </r>
  <r>
    <n v="35"/>
    <x v="2"/>
    <s v="CA"/>
    <s v="CAD"/>
    <n v="1431278557"/>
    <n v="1427390557"/>
    <b v="0"/>
    <n v="2"/>
    <b v="0"/>
    <s v="food/food trucks"/>
    <n v="5.3846153846153842E-2"/>
    <n v="17"/>
    <x v="7"/>
    <s v="food trucks"/>
    <x v="2691"/>
    <d v="2015-05-10T17:22:37"/>
  </r>
  <r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40"/>
    <x v="2"/>
    <s v="US"/>
    <s v="USD"/>
    <n v="1407899966"/>
    <n v="1405307966"/>
    <b v="0"/>
    <n v="3"/>
    <b v="0"/>
    <s v="food/food trucks"/>
    <n v="0.8"/>
    <n v="13"/>
    <x v="7"/>
    <s v="food trucks"/>
    <x v="2693"/>
    <d v="2014-08-13T03:19:26"/>
  </r>
  <r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71"/>
    <x v="2"/>
    <s v="US"/>
    <s v="USD"/>
    <n v="1428981718"/>
    <n v="1423801318"/>
    <b v="0"/>
    <n v="3"/>
    <b v="0"/>
    <s v="food/food trucks"/>
    <n v="0.47333333333333333"/>
    <n v="23"/>
    <x v="7"/>
    <s v="food trucks"/>
    <x v="2695"/>
    <d v="2015-04-14T03:21:58"/>
  </r>
  <r>
    <n v="3390"/>
    <x v="2"/>
    <s v="US"/>
    <s v="USD"/>
    <n v="1419538560"/>
    <n v="1416600960"/>
    <b v="0"/>
    <n v="38"/>
    <b v="0"/>
    <s v="food/food trucks"/>
    <n v="5.65"/>
    <n v="89"/>
    <x v="7"/>
    <s v="food trucks"/>
    <x v="2696"/>
    <d v="2014-12-25T20:16:00"/>
  </r>
  <r>
    <n v="6061"/>
    <x v="2"/>
    <s v="US"/>
    <s v="USD"/>
    <n v="1438552800"/>
    <n v="1435876423"/>
    <b v="0"/>
    <n v="52"/>
    <b v="0"/>
    <s v="food/food trucks"/>
    <n v="26.35217391304348"/>
    <n v="116"/>
    <x v="7"/>
    <s v="food trucks"/>
    <x v="2697"/>
    <d v="2015-08-02T22:00:00"/>
  </r>
  <r>
    <n v="26.01"/>
    <x v="2"/>
    <s v="US"/>
    <s v="USD"/>
    <n v="1403904808"/>
    <n v="1401312808"/>
    <b v="0"/>
    <n v="2"/>
    <b v="0"/>
    <s v="food/food trucks"/>
    <n v="0.325125"/>
    <n v="13"/>
    <x v="7"/>
    <s v="food trucks"/>
    <x v="2698"/>
    <d v="2014-06-27T21:33:28"/>
  </r>
  <r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70"/>
    <x v="2"/>
    <s v="US"/>
    <s v="USD"/>
    <n v="1411073972"/>
    <n v="1408481972"/>
    <b v="0"/>
    <n v="4"/>
    <b v="0"/>
    <s v="food/food trucks"/>
    <n v="0.7000700070007001"/>
    <n v="17"/>
    <x v="7"/>
    <s v="food trucks"/>
    <x v="2700"/>
    <d v="2014-09-18T20:59:32"/>
  </r>
  <r>
    <n v="1570"/>
    <x v="3"/>
    <s v="IE"/>
    <s v="EUR"/>
    <n v="1491586534"/>
    <n v="1488911734"/>
    <b v="0"/>
    <n v="46"/>
    <b v="0"/>
    <s v="theater/spaces"/>
    <n v="46.176470588235297"/>
    <n v="34"/>
    <x v="1"/>
    <s v="spaces"/>
    <x v="2701"/>
    <d v="2017-04-07T17:35:34"/>
  </r>
  <r>
    <n v="3441"/>
    <x v="3"/>
    <s v="US"/>
    <s v="USD"/>
    <n v="1491416077"/>
    <n v="1488827677"/>
    <b v="1"/>
    <n v="26"/>
    <b v="0"/>
    <s v="theater/spaces"/>
    <n v="34.410000000000004"/>
    <n v="132"/>
    <x v="1"/>
    <s v="spaces"/>
    <x v="2702"/>
    <d v="2017-04-05T18:14:37"/>
  </r>
  <r>
    <n v="41500"/>
    <x v="3"/>
    <s v="MX"/>
    <s v="MXN"/>
    <n v="1490196830"/>
    <n v="1485016430"/>
    <b v="0"/>
    <n v="45"/>
    <b v="0"/>
    <s v="theater/spaces"/>
    <n v="103.75000000000001"/>
    <n v="922"/>
    <x v="1"/>
    <s v="spaces"/>
    <x v="2703"/>
    <d v="2017-03-22T15:33:50"/>
  </r>
  <r>
    <n v="1145"/>
    <x v="3"/>
    <s v="US"/>
    <s v="USD"/>
    <n v="1491421314"/>
    <n v="1487709714"/>
    <b v="0"/>
    <n v="7"/>
    <b v="0"/>
    <s v="theater/spaces"/>
    <n v="6.0263157894736841"/>
    <n v="163"/>
    <x v="1"/>
    <s v="spaces"/>
    <x v="2704"/>
    <d v="2017-04-05T19:41:54"/>
  </r>
  <r>
    <n v="1739"/>
    <x v="3"/>
    <s v="US"/>
    <s v="USD"/>
    <n v="1490389158"/>
    <n v="1486504758"/>
    <b v="0"/>
    <n v="8"/>
    <b v="0"/>
    <s v="theater/spaces"/>
    <n v="10.539393939393939"/>
    <n v="217"/>
    <x v="1"/>
    <s v="spaces"/>
    <x v="2705"/>
    <d v="2017-03-24T20:59:18"/>
  </r>
  <r>
    <n v="39304"/>
    <x v="0"/>
    <s v="US"/>
    <s v="USD"/>
    <n v="1413442740"/>
    <n v="1410937483"/>
    <b v="1"/>
    <n v="263"/>
    <b v="1"/>
    <s v="theater/spaces"/>
    <n v="112.29714285714284"/>
    <n v="149"/>
    <x v="1"/>
    <s v="spaces"/>
    <x v="2706"/>
    <d v="2014-10-16T06:59:00"/>
  </r>
  <r>
    <n v="28067.57"/>
    <x v="0"/>
    <s v="US"/>
    <s v="USD"/>
    <n v="1369637940"/>
    <n v="1367088443"/>
    <b v="1"/>
    <n v="394"/>
    <b v="1"/>
    <s v="theater/spaces"/>
    <n v="350.84462500000001"/>
    <n v="71"/>
    <x v="1"/>
    <s v="spaces"/>
    <x v="2707"/>
    <d v="2013-05-27T06:59:00"/>
  </r>
  <r>
    <n v="46643.07"/>
    <x v="0"/>
    <s v="GB"/>
    <s v="GBP"/>
    <n v="1469119526"/>
    <n v="1463935526"/>
    <b v="1"/>
    <n v="1049"/>
    <b v="1"/>
    <s v="theater/spaces"/>
    <n v="233.21535"/>
    <n v="44"/>
    <x v="1"/>
    <s v="spaces"/>
    <x v="2708"/>
    <d v="2016-07-21T16:45:26"/>
  </r>
  <r>
    <n v="50803"/>
    <x v="0"/>
    <s v="US"/>
    <s v="USD"/>
    <n v="1475553540"/>
    <n v="1472528141"/>
    <b v="1"/>
    <n v="308"/>
    <b v="1"/>
    <s v="theater/spaces"/>
    <n v="101.60599999999999"/>
    <n v="164"/>
    <x v="1"/>
    <s v="spaces"/>
    <x v="2709"/>
    <d v="2016-10-04T03:59:00"/>
  </r>
  <r>
    <n v="92340.21"/>
    <x v="0"/>
    <s v="US"/>
    <s v="USD"/>
    <n v="1407549600"/>
    <n v="1404797428"/>
    <b v="1"/>
    <n v="1088"/>
    <b v="1"/>
    <s v="theater/spaces"/>
    <n v="153.90035000000003"/>
    <n v="84"/>
    <x v="1"/>
    <s v="spaces"/>
    <x v="2710"/>
    <d v="2014-08-09T02:00:00"/>
  </r>
  <r>
    <n v="3938"/>
    <x v="0"/>
    <s v="GB"/>
    <s v="GBP"/>
    <n v="1403301660"/>
    <n v="1400694790"/>
    <b v="1"/>
    <n v="73"/>
    <b v="1"/>
    <s v="theater/spaces"/>
    <n v="100.7161125319693"/>
    <n v="53"/>
    <x v="1"/>
    <s v="spaces"/>
    <x v="2711"/>
    <d v="2014-06-20T22:01:00"/>
  </r>
  <r>
    <n v="7226"/>
    <x v="0"/>
    <s v="US"/>
    <s v="USD"/>
    <n v="1373738400"/>
    <n v="1370568560"/>
    <b v="1"/>
    <n v="143"/>
    <b v="1"/>
    <s v="theater/spaces"/>
    <n v="131.38181818181818"/>
    <n v="50"/>
    <x v="1"/>
    <s v="spaces"/>
    <x v="2712"/>
    <d v="2013-07-13T18:00:00"/>
  </r>
  <r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9089"/>
    <x v="0"/>
    <s v="US"/>
    <s v="USD"/>
    <n v="1476486000"/>
    <n v="1474040596"/>
    <b v="1"/>
    <n v="305"/>
    <b v="1"/>
    <s v="theater/spaces"/>
    <n v="116.35599999999999"/>
    <n v="95"/>
    <x v="1"/>
    <s v="spaces"/>
    <x v="2714"/>
    <d v="2016-10-14T23:00:00"/>
  </r>
  <r>
    <n v="31754.69"/>
    <x v="0"/>
    <s v="US"/>
    <s v="USD"/>
    <n v="1456047228"/>
    <n v="1453109628"/>
    <b v="1"/>
    <n v="551"/>
    <b v="1"/>
    <s v="theater/spaces"/>
    <n v="264.62241666666665"/>
    <n v="57"/>
    <x v="1"/>
    <s v="spaces"/>
    <x v="2715"/>
    <d v="2016-02-21T09:33:48"/>
  </r>
  <r>
    <n v="11998.01"/>
    <x v="0"/>
    <s v="DE"/>
    <s v="EUR"/>
    <n v="1444291193"/>
    <n v="1441699193"/>
    <b v="1"/>
    <n v="187"/>
    <b v="1"/>
    <s v="theater/spaces"/>
    <n v="119.98010000000001"/>
    <n v="64"/>
    <x v="1"/>
    <s v="spaces"/>
    <x v="2716"/>
    <d v="2015-10-08T07:59:53"/>
  </r>
  <r>
    <n v="30026"/>
    <x v="0"/>
    <s v="US"/>
    <s v="USD"/>
    <n v="1417906649"/>
    <n v="1414015049"/>
    <b v="1"/>
    <n v="325"/>
    <b v="1"/>
    <s v="theater/spaces"/>
    <n v="120.10400000000001"/>
    <n v="92"/>
    <x v="1"/>
    <s v="spaces"/>
    <x v="2717"/>
    <d v="2014-12-06T22:57:29"/>
  </r>
  <r>
    <n v="18645"/>
    <x v="0"/>
    <s v="US"/>
    <s v="USD"/>
    <n v="1462316400"/>
    <n v="1459865945"/>
    <b v="1"/>
    <n v="148"/>
    <b v="1"/>
    <s v="theater/spaces"/>
    <n v="103.58333333333334"/>
    <n v="125"/>
    <x v="1"/>
    <s v="spaces"/>
    <x v="2718"/>
    <d v="2016-05-03T23:00:00"/>
  </r>
  <r>
    <n v="6530"/>
    <x v="0"/>
    <s v="US"/>
    <s v="USD"/>
    <n v="1460936694"/>
    <n v="1455756294"/>
    <b v="0"/>
    <n v="69"/>
    <b v="1"/>
    <s v="theater/spaces"/>
    <n v="108.83333333333334"/>
    <n v="94"/>
    <x v="1"/>
    <s v="spaces"/>
    <x v="2719"/>
    <d v="2016-04-17T23:44:54"/>
  </r>
  <r>
    <n v="29531"/>
    <x v="0"/>
    <s v="US"/>
    <s v="USD"/>
    <n v="1478866253"/>
    <n v="1476270653"/>
    <b v="0"/>
    <n v="173"/>
    <b v="1"/>
    <s v="theater/spaces"/>
    <n v="118.12400000000001"/>
    <n v="170"/>
    <x v="1"/>
    <s v="spaces"/>
    <x v="2720"/>
    <d v="2016-11-11T12:10:53"/>
  </r>
  <r>
    <n v="10965"/>
    <x v="0"/>
    <s v="GB"/>
    <s v="GBP"/>
    <n v="1378494000"/>
    <n v="1375880598"/>
    <b v="0"/>
    <n v="269"/>
    <b v="1"/>
    <s v="technology/hardware"/>
    <n v="1462"/>
    <n v="40"/>
    <x v="2"/>
    <s v="hardware"/>
    <x v="2721"/>
    <d v="2013-09-06T19:00:00"/>
  </r>
  <r>
    <n v="12627"/>
    <x v="0"/>
    <s v="US"/>
    <s v="USD"/>
    <n v="1485722053"/>
    <n v="1480538053"/>
    <b v="0"/>
    <n v="185"/>
    <b v="1"/>
    <s v="technology/hardware"/>
    <n v="252.54"/>
    <n v="68"/>
    <x v="2"/>
    <s v="hardware"/>
    <x v="2722"/>
    <d v="2017-01-29T20:34:13"/>
  </r>
  <r>
    <n v="16806"/>
    <x v="0"/>
    <s v="US"/>
    <s v="USD"/>
    <n v="1420060088"/>
    <n v="1414872488"/>
    <b v="0"/>
    <n v="176"/>
    <b v="1"/>
    <s v="technology/hardware"/>
    <n v="140.05000000000001"/>
    <n v="95"/>
    <x v="2"/>
    <s v="hardware"/>
    <x v="2723"/>
    <d v="2014-12-31T21:08:08"/>
  </r>
  <r>
    <n v="7326.88"/>
    <x v="0"/>
    <s v="GB"/>
    <s v="GBP"/>
    <n v="1439625059"/>
    <n v="1436860259"/>
    <b v="0"/>
    <n v="1019"/>
    <b v="1"/>
    <s v="technology/hardware"/>
    <n v="296.87520259319291"/>
    <n v="7"/>
    <x v="2"/>
    <s v="hardware"/>
    <x v="2724"/>
    <d v="2015-08-15T07:50:59"/>
  </r>
  <r>
    <n v="57817"/>
    <x v="0"/>
    <s v="CA"/>
    <s v="CAD"/>
    <n v="1488390735"/>
    <n v="1484070735"/>
    <b v="0"/>
    <n v="113"/>
    <b v="1"/>
    <s v="technology/hardware"/>
    <n v="144.54249999999999"/>
    <n v="511"/>
    <x v="2"/>
    <s v="hardware"/>
    <x v="2725"/>
    <d v="2017-03-01T17:52:15"/>
  </r>
  <r>
    <n v="105745"/>
    <x v="0"/>
    <s v="US"/>
    <s v="USD"/>
    <n v="1461333311"/>
    <n v="1458741311"/>
    <b v="0"/>
    <n v="404"/>
    <b v="1"/>
    <s v="technology/hardware"/>
    <n v="105.745"/>
    <n v="261"/>
    <x v="2"/>
    <s v="hardware"/>
    <x v="2726"/>
    <d v="2016-04-22T13:55:11"/>
  </r>
  <r>
    <n v="49321"/>
    <x v="0"/>
    <s v="US"/>
    <s v="USD"/>
    <n v="1438964063"/>
    <n v="1436804063"/>
    <b v="0"/>
    <n v="707"/>
    <b v="1"/>
    <s v="technology/hardware"/>
    <n v="493.21000000000004"/>
    <n v="69"/>
    <x v="2"/>
    <s v="hardware"/>
    <x v="2727"/>
    <d v="2015-08-07T16:14:23"/>
  </r>
  <r>
    <n v="30274"/>
    <x v="0"/>
    <s v="US"/>
    <s v="USD"/>
    <n v="1451485434"/>
    <n v="1448461434"/>
    <b v="0"/>
    <n v="392"/>
    <b v="1"/>
    <s v="technology/hardware"/>
    <n v="201.82666666666668"/>
    <n v="77"/>
    <x v="2"/>
    <s v="hardware"/>
    <x v="2728"/>
    <d v="2015-12-30T14:23:54"/>
  </r>
  <r>
    <n v="7833"/>
    <x v="0"/>
    <s v="US"/>
    <s v="USD"/>
    <n v="1430459197"/>
    <n v="1427867197"/>
    <b v="0"/>
    <n v="23"/>
    <b v="1"/>
    <s v="technology/hardware"/>
    <n v="104.44"/>
    <n v="340"/>
    <x v="2"/>
    <s v="hardware"/>
    <x v="2729"/>
    <d v="2015-05-01T05:46:37"/>
  </r>
  <r>
    <n v="45979.01"/>
    <x v="0"/>
    <s v="US"/>
    <s v="USD"/>
    <n v="1366635575"/>
    <n v="1363611575"/>
    <b v="0"/>
    <n v="682"/>
    <b v="1"/>
    <s v="technology/hardware"/>
    <n v="170.29262962962963"/>
    <n v="67"/>
    <x v="2"/>
    <s v="hardware"/>
    <x v="2730"/>
    <d v="2013-04-22T12:59:35"/>
  </r>
  <r>
    <n v="31291"/>
    <x v="0"/>
    <s v="US"/>
    <s v="USD"/>
    <n v="1413604800"/>
    <n v="1408624622"/>
    <b v="0"/>
    <n v="37"/>
    <b v="1"/>
    <s v="technology/hardware"/>
    <n v="104.30333333333333"/>
    <n v="845"/>
    <x v="2"/>
    <s v="hardware"/>
    <x v="2731"/>
    <d v="2014-10-18T04:00:00"/>
  </r>
  <r>
    <n v="14190"/>
    <x v="0"/>
    <s v="US"/>
    <s v="USD"/>
    <n v="1369699200"/>
    <n v="1366917828"/>
    <b v="0"/>
    <n v="146"/>
    <b v="1"/>
    <s v="technology/hardware"/>
    <n v="118.25000000000001"/>
    <n v="97"/>
    <x v="2"/>
    <s v="hardware"/>
    <x v="2732"/>
    <d v="2013-05-28T00:00:00"/>
  </r>
  <r>
    <n v="53769"/>
    <x v="0"/>
    <s v="US"/>
    <s v="USD"/>
    <n v="1428643974"/>
    <n v="1423463574"/>
    <b v="0"/>
    <n v="119"/>
    <b v="1"/>
    <s v="technology/hardware"/>
    <n v="107.538"/>
    <n v="451"/>
    <x v="2"/>
    <s v="hardware"/>
    <x v="2733"/>
    <d v="2015-04-10T05:32:54"/>
  </r>
  <r>
    <n v="22603"/>
    <x v="0"/>
    <s v="US"/>
    <s v="USD"/>
    <n v="1476395940"/>
    <n v="1473782592"/>
    <b v="0"/>
    <n v="163"/>
    <b v="1"/>
    <s v="technology/hardware"/>
    <n v="2260300"/>
    <n v="138"/>
    <x v="2"/>
    <s v="hardware"/>
    <x v="2734"/>
    <d v="2016-10-13T21:59:00"/>
  </r>
  <r>
    <n v="7336.01"/>
    <x v="0"/>
    <s v="GB"/>
    <s v="GBP"/>
    <n v="1363204800"/>
    <n v="1360551250"/>
    <b v="0"/>
    <n v="339"/>
    <b v="1"/>
    <s v="technology/hardware"/>
    <n v="978.13466666666682"/>
    <n v="21"/>
    <x v="2"/>
    <s v="hardware"/>
    <x v="2735"/>
    <d v="2013-03-13T20:00:00"/>
  </r>
  <r>
    <n v="9832"/>
    <x v="0"/>
    <s v="CA"/>
    <s v="CAD"/>
    <n v="1398268773"/>
    <n v="1395676773"/>
    <b v="0"/>
    <n v="58"/>
    <b v="1"/>
    <s v="technology/hardware"/>
    <n v="122.9"/>
    <n v="169"/>
    <x v="2"/>
    <s v="hardware"/>
    <x v="2736"/>
    <d v="2014-04-23T15:59:33"/>
  </r>
  <r>
    <n v="73818.240000000005"/>
    <x v="0"/>
    <s v="US"/>
    <s v="USD"/>
    <n v="1389812400"/>
    <n v="1386108087"/>
    <b v="0"/>
    <n v="456"/>
    <b v="1"/>
    <s v="technology/hardware"/>
    <n v="246.0608"/>
    <n v="161"/>
    <x v="2"/>
    <s v="hardware"/>
    <x v="2737"/>
    <d v="2014-01-15T19:00:00"/>
  </r>
  <r>
    <n v="7397"/>
    <x v="0"/>
    <s v="US"/>
    <s v="USD"/>
    <n v="1478402804"/>
    <n v="1473218804"/>
    <b v="0"/>
    <n v="15"/>
    <b v="1"/>
    <s v="technology/hardware"/>
    <n v="147.94"/>
    <n v="493"/>
    <x v="2"/>
    <s v="hardware"/>
    <x v="2738"/>
    <d v="2016-11-06T03:26:44"/>
  </r>
  <r>
    <n v="4225"/>
    <x v="0"/>
    <s v="GB"/>
    <s v="GBP"/>
    <n v="1399324717"/>
    <n v="1395436717"/>
    <b v="0"/>
    <n v="191"/>
    <b v="1"/>
    <s v="technology/hardware"/>
    <n v="384.09090909090907"/>
    <n v="22"/>
    <x v="2"/>
    <s v="hardware"/>
    <x v="2739"/>
    <d v="2014-05-05T21:18:37"/>
  </r>
  <r>
    <n v="310"/>
    <x v="0"/>
    <s v="US"/>
    <s v="USD"/>
    <n v="1426117552"/>
    <n v="1423529152"/>
    <b v="0"/>
    <n v="17"/>
    <b v="1"/>
    <s v="technology/hardware"/>
    <n v="103.33333333333334"/>
    <n v="18"/>
    <x v="2"/>
    <s v="hardware"/>
    <x v="2740"/>
    <d v="2015-03-11T23:45:52"/>
  </r>
  <r>
    <n v="35"/>
    <x v="2"/>
    <s v="US"/>
    <s v="USD"/>
    <n v="1413770820"/>
    <n v="1412005602"/>
    <b v="0"/>
    <n v="4"/>
    <b v="0"/>
    <s v="publishing/children's books"/>
    <n v="0.43750000000000006"/>
    <n v="8"/>
    <x v="3"/>
    <s v="children's books"/>
    <x v="2741"/>
    <d v="2014-10-20T02:07:00"/>
  </r>
  <r>
    <n v="731"/>
    <x v="2"/>
    <s v="US"/>
    <s v="USD"/>
    <n v="1337102187"/>
    <n v="1335892587"/>
    <b v="0"/>
    <n v="18"/>
    <b v="0"/>
    <s v="publishing/children's books"/>
    <n v="29.24"/>
    <n v="40"/>
    <x v="3"/>
    <s v="children's books"/>
    <x v="2742"/>
    <d v="2012-05-15T17:16:27"/>
  </r>
  <r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835"/>
    <x v="2"/>
    <s v="US"/>
    <s v="USD"/>
    <n v="1330478998"/>
    <n v="1327886998"/>
    <b v="0"/>
    <n v="22"/>
    <b v="0"/>
    <s v="publishing/children's books"/>
    <n v="5.21875"/>
    <n v="37"/>
    <x v="3"/>
    <s v="children's books"/>
    <x v="2744"/>
    <d v="2012-02-29T01:29:58"/>
  </r>
  <r>
    <n v="1751"/>
    <x v="2"/>
    <s v="US"/>
    <s v="USD"/>
    <n v="1342309368"/>
    <n v="1337125368"/>
    <b v="0"/>
    <n v="49"/>
    <b v="0"/>
    <s v="publishing/children's books"/>
    <n v="21.887499999999999"/>
    <n v="35"/>
    <x v="3"/>
    <s v="children's books"/>
    <x v="2745"/>
    <d v="2012-07-14T23:42:48"/>
  </r>
  <r>
    <n v="801"/>
    <x v="2"/>
    <s v="US"/>
    <s v="USD"/>
    <n v="1409337911"/>
    <n v="1406745911"/>
    <b v="0"/>
    <n v="19"/>
    <b v="0"/>
    <s v="publishing/children's books"/>
    <n v="26.700000000000003"/>
    <n v="42"/>
    <x v="3"/>
    <s v="children's books"/>
    <x v="2746"/>
    <d v="2014-08-29T18:45:11"/>
  </r>
  <r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3"/>
    <x v="2"/>
    <s v="US"/>
    <s v="USD"/>
    <n v="1472835802"/>
    <n v="1470243802"/>
    <b v="0"/>
    <n v="4"/>
    <b v="0"/>
    <s v="publishing/children's books"/>
    <n v="1.06"/>
    <n v="13"/>
    <x v="3"/>
    <s v="children's books"/>
    <x v="2748"/>
    <d v="2016-09-02T17:03:22"/>
  </r>
  <r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550"/>
    <x v="2"/>
    <s v="US"/>
    <s v="USD"/>
    <n v="1324232504"/>
    <n v="1320776504"/>
    <b v="0"/>
    <n v="14"/>
    <b v="0"/>
    <s v="publishing/children's books"/>
    <n v="11.458333333333332"/>
    <n v="39"/>
    <x v="3"/>
    <s v="children's books"/>
    <x v="2752"/>
    <d v="2011-12-18T18:21:44"/>
  </r>
  <r>
    <n v="380"/>
    <x v="2"/>
    <s v="US"/>
    <s v="USD"/>
    <n v="1346017023"/>
    <n v="1343425023"/>
    <b v="0"/>
    <n v="8"/>
    <b v="0"/>
    <s v="publishing/children's books"/>
    <n v="19"/>
    <n v="47"/>
    <x v="3"/>
    <s v="children's books"/>
    <x v="2753"/>
    <d v="2012-08-26T21:37:03"/>
  </r>
  <r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1048"/>
    <x v="2"/>
    <s v="US"/>
    <s v="USD"/>
    <n v="1389476201"/>
    <n v="1386884201"/>
    <b v="0"/>
    <n v="33"/>
    <b v="0"/>
    <s v="publishing/children's books"/>
    <n v="10.48"/>
    <n v="31"/>
    <x v="3"/>
    <s v="children's books"/>
    <x v="2756"/>
    <d v="2014-01-11T21:36:41"/>
  </r>
  <r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5"/>
    <x v="2"/>
    <s v="AU"/>
    <s v="AUD"/>
    <n v="1468658866"/>
    <n v="1464943666"/>
    <b v="0"/>
    <n v="2"/>
    <b v="0"/>
    <s v="publishing/children's books"/>
    <n v="10.5"/>
    <n v="52"/>
    <x v="3"/>
    <s v="children's books"/>
    <x v="2759"/>
    <d v="2016-07-16T08:47:46"/>
  </r>
  <r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5"/>
    <x v="2"/>
    <s v="US"/>
    <s v="USD"/>
    <n v="1338404400"/>
    <n v="1335855631"/>
    <b v="0"/>
    <n v="4"/>
    <b v="0"/>
    <s v="publishing/children's books"/>
    <n v="1.125"/>
    <n v="11"/>
    <x v="3"/>
    <s v="children's books"/>
    <x v="2764"/>
    <d v="2012-05-30T19:00:00"/>
  </r>
  <r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34"/>
    <x v="2"/>
    <s v="CA"/>
    <s v="CAD"/>
    <n v="1439766050"/>
    <n v="1434582050"/>
    <b v="0"/>
    <n v="3"/>
    <b v="0"/>
    <s v="publishing/children's books"/>
    <n v="0.85000000000000009"/>
    <n v="11"/>
    <x v="3"/>
    <s v="children's books"/>
    <x v="2767"/>
    <d v="2015-08-16T23:00:50"/>
  </r>
  <r>
    <n v="1002"/>
    <x v="2"/>
    <s v="US"/>
    <s v="USD"/>
    <n v="1333028723"/>
    <n v="1330440323"/>
    <b v="0"/>
    <n v="34"/>
    <b v="0"/>
    <s v="publishing/children's books"/>
    <n v="14.314285714285715"/>
    <n v="29"/>
    <x v="3"/>
    <s v="children's books"/>
    <x v="2768"/>
    <d v="2012-03-29T13:45:23"/>
  </r>
  <r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82.25"/>
    <x v="2"/>
    <s v="US"/>
    <s v="USD"/>
    <n v="1395158130"/>
    <n v="1392569730"/>
    <b v="0"/>
    <n v="33"/>
    <b v="0"/>
    <s v="publishing/children's books"/>
    <n v="10.411249999999999"/>
    <n v="63"/>
    <x v="3"/>
    <s v="children's books"/>
    <x v="2770"/>
    <d v="2014-03-18T15:55:30"/>
  </r>
  <r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570"/>
    <x v="2"/>
    <s v="US"/>
    <s v="USD"/>
    <n v="1362711728"/>
    <n v="1360119728"/>
    <b v="0"/>
    <n v="13"/>
    <b v="0"/>
    <s v="publishing/children's books"/>
    <n v="14.249999999999998"/>
    <n v="43"/>
    <x v="3"/>
    <s v="children's books"/>
    <x v="2774"/>
    <d v="2013-03-08T03:02:08"/>
  </r>
  <r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1655"/>
    <x v="2"/>
    <s v="US"/>
    <s v="USD"/>
    <n v="1434092876"/>
    <n v="1431414476"/>
    <b v="0"/>
    <n v="36"/>
    <b v="0"/>
    <s v="publishing/children's books"/>
    <n v="7.8809523809523814"/>
    <n v="45"/>
    <x v="3"/>
    <s v="children's books"/>
    <x v="2776"/>
    <d v="2015-06-12T07:07:56"/>
  </r>
  <r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1405"/>
    <x v="2"/>
    <s v="US"/>
    <s v="USD"/>
    <n v="1409009306"/>
    <n v="1406417306"/>
    <b v="0"/>
    <n v="15"/>
    <b v="0"/>
    <s v="publishing/children's books"/>
    <n v="25.545454545454543"/>
    <n v="93"/>
    <x v="3"/>
    <s v="children's books"/>
    <x v="2778"/>
    <d v="2014-08-25T23:28:26"/>
  </r>
  <r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200"/>
    <x v="0"/>
    <s v="US"/>
    <s v="USD"/>
    <n v="1424149140"/>
    <n v="1421964718"/>
    <b v="0"/>
    <n v="18"/>
    <b v="1"/>
    <s v="theater/plays"/>
    <n v="120"/>
    <n v="66"/>
    <x v="1"/>
    <s v="plays"/>
    <x v="2782"/>
    <d v="2015-02-17T04:59:00"/>
  </r>
  <r>
    <n v="1145"/>
    <x v="0"/>
    <s v="GB"/>
    <s v="GBP"/>
    <n v="1429793446"/>
    <n v="1428583846"/>
    <b v="0"/>
    <n v="61"/>
    <b v="1"/>
    <s v="theater/plays"/>
    <n v="114.5"/>
    <n v="18"/>
    <x v="1"/>
    <s v="plays"/>
    <x v="2783"/>
    <d v="2015-04-23T12:50:46"/>
  </r>
  <r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5234"/>
    <x v="0"/>
    <s v="US"/>
    <s v="USD"/>
    <n v="1470430800"/>
    <n v="1467865967"/>
    <b v="0"/>
    <n v="142"/>
    <b v="1"/>
    <s v="theater/plays"/>
    <n v="104.67999999999999"/>
    <n v="36"/>
    <x v="1"/>
    <s v="plays"/>
    <x v="2785"/>
    <d v="2016-08-05T21:00:00"/>
  </r>
  <r>
    <n v="2946"/>
    <x v="0"/>
    <s v="GB"/>
    <s v="GBP"/>
    <n v="1404913180"/>
    <n v="1403703580"/>
    <b v="0"/>
    <n v="74"/>
    <b v="1"/>
    <s v="theater/plays"/>
    <n v="117.83999999999999"/>
    <n v="39"/>
    <x v="1"/>
    <s v="plays"/>
    <x v="2786"/>
    <d v="2014-07-09T13:39:40"/>
  </r>
  <r>
    <n v="1197"/>
    <x v="0"/>
    <s v="US"/>
    <s v="USD"/>
    <n v="1405658752"/>
    <n v="1403066752"/>
    <b v="0"/>
    <n v="38"/>
    <b v="1"/>
    <s v="theater/plays"/>
    <n v="119.7"/>
    <n v="31"/>
    <x v="1"/>
    <s v="plays"/>
    <x v="2787"/>
    <d v="2014-07-18T04:45:52"/>
  </r>
  <r>
    <n v="2050"/>
    <x v="0"/>
    <s v="US"/>
    <s v="USD"/>
    <n v="1469811043"/>
    <n v="1467219043"/>
    <b v="0"/>
    <n v="20"/>
    <b v="1"/>
    <s v="theater/plays"/>
    <n v="102.49999999999999"/>
    <n v="102"/>
    <x v="1"/>
    <s v="plays"/>
    <x v="2788"/>
    <d v="2016-07-29T16:50:43"/>
  </r>
  <r>
    <n v="3035"/>
    <x v="0"/>
    <s v="US"/>
    <s v="USD"/>
    <n v="1426132800"/>
    <n v="1424477934"/>
    <b v="0"/>
    <n v="24"/>
    <b v="1"/>
    <s v="theater/plays"/>
    <n v="101.16666666666667"/>
    <n v="126"/>
    <x v="1"/>
    <s v="plays"/>
    <x v="2789"/>
    <d v="2015-03-12T04:00:00"/>
  </r>
  <r>
    <n v="3160"/>
    <x v="0"/>
    <s v="US"/>
    <s v="USD"/>
    <n v="1423693903"/>
    <n v="1421101903"/>
    <b v="0"/>
    <n v="66"/>
    <b v="1"/>
    <s v="theater/plays"/>
    <n v="105.33333333333333"/>
    <n v="47"/>
    <x v="1"/>
    <s v="plays"/>
    <x v="2790"/>
    <d v="2015-02-11T22:31:43"/>
  </r>
  <r>
    <n v="2050"/>
    <x v="0"/>
    <s v="US"/>
    <s v="USD"/>
    <n v="1473393600"/>
    <n v="1470778559"/>
    <b v="0"/>
    <n v="28"/>
    <b v="1"/>
    <s v="theater/plays"/>
    <n v="102.49999999999999"/>
    <n v="73"/>
    <x v="1"/>
    <s v="plays"/>
    <x v="2791"/>
    <d v="2016-09-09T04:00:00"/>
  </r>
  <r>
    <n v="2152"/>
    <x v="0"/>
    <s v="US"/>
    <s v="USD"/>
    <n v="1439357559"/>
    <n v="1435469559"/>
    <b v="0"/>
    <n v="24"/>
    <b v="1"/>
    <s v="theater/plays"/>
    <n v="107.60000000000001"/>
    <n v="89"/>
    <x v="1"/>
    <s v="plays"/>
    <x v="2792"/>
    <d v="2015-08-12T05:32:39"/>
  </r>
  <r>
    <n v="11056.75"/>
    <x v="0"/>
    <s v="AU"/>
    <s v="AUD"/>
    <n v="1437473005"/>
    <n v="1434881005"/>
    <b v="0"/>
    <n v="73"/>
    <b v="1"/>
    <s v="theater/plays"/>
    <n v="110.5675"/>
    <n v="151"/>
    <x v="1"/>
    <s v="plays"/>
    <x v="2793"/>
    <d v="2015-07-21T10:03:25"/>
  </r>
  <r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30"/>
    <x v="0"/>
    <s v="US"/>
    <s v="USD"/>
    <n v="1402095600"/>
    <n v="1400675841"/>
    <b v="0"/>
    <n v="20"/>
    <b v="1"/>
    <s v="theater/plays"/>
    <n v="104.28571428571429"/>
    <n v="36"/>
    <x v="1"/>
    <s v="plays"/>
    <x v="2795"/>
    <d v="2014-06-06T23:00:00"/>
  </r>
  <r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211.61"/>
    <x v="0"/>
    <s v="GB"/>
    <s v="GBP"/>
    <n v="1404858840"/>
    <n v="1402266840"/>
    <b v="0"/>
    <n v="94"/>
    <b v="1"/>
    <s v="theater/plays"/>
    <n v="102.64512500000001"/>
    <n v="87"/>
    <x v="1"/>
    <s v="plays"/>
    <x v="2797"/>
    <d v="2014-07-08T22:34:00"/>
  </r>
  <r>
    <n v="5070"/>
    <x v="0"/>
    <s v="GB"/>
    <s v="GBP"/>
    <n v="1438358400"/>
    <n v="1437063121"/>
    <b v="0"/>
    <n v="139"/>
    <b v="1"/>
    <s v="theater/plays"/>
    <n v="101.4"/>
    <n v="36"/>
    <x v="1"/>
    <s v="plays"/>
    <x v="2798"/>
    <d v="2015-07-31T16:00:00"/>
  </r>
  <r>
    <n v="5831.74"/>
    <x v="0"/>
    <s v="GB"/>
    <s v="GBP"/>
    <n v="1466179200"/>
    <n v="1463466070"/>
    <b v="0"/>
    <n v="130"/>
    <b v="1"/>
    <s v="theater/plays"/>
    <n v="116.6348"/>
    <n v="44"/>
    <x v="1"/>
    <s v="plays"/>
    <x v="2799"/>
    <d v="2016-06-17T16:00:00"/>
  </r>
  <r>
    <n v="1330"/>
    <x v="0"/>
    <s v="GB"/>
    <s v="GBP"/>
    <n v="1420377366"/>
    <n v="1415193366"/>
    <b v="0"/>
    <n v="31"/>
    <b v="1"/>
    <s v="theater/plays"/>
    <n v="133"/>
    <n v="42"/>
    <x v="1"/>
    <s v="plays"/>
    <x v="2800"/>
    <d v="2015-01-04T13:16:06"/>
  </r>
  <r>
    <n v="666"/>
    <x v="0"/>
    <s v="AU"/>
    <s v="AUD"/>
    <n v="1412938800"/>
    <n v="1411019409"/>
    <b v="0"/>
    <n v="13"/>
    <b v="1"/>
    <s v="theater/plays"/>
    <n v="133.20000000000002"/>
    <n v="51"/>
    <x v="1"/>
    <s v="plays"/>
    <x v="2801"/>
    <d v="2014-10-10T11:00:00"/>
  </r>
  <r>
    <n v="3055"/>
    <x v="0"/>
    <s v="GB"/>
    <s v="GBP"/>
    <n v="1438875107"/>
    <n v="1436283107"/>
    <b v="0"/>
    <n v="90"/>
    <b v="1"/>
    <s v="theater/plays"/>
    <n v="101.83333333333333"/>
    <n v="33"/>
    <x v="1"/>
    <s v="plays"/>
    <x v="2802"/>
    <d v="2015-08-06T15:31:47"/>
  </r>
  <r>
    <n v="12795"/>
    <x v="0"/>
    <s v="US"/>
    <s v="USD"/>
    <n v="1437004800"/>
    <n v="1433295276"/>
    <b v="0"/>
    <n v="141"/>
    <b v="1"/>
    <s v="theater/plays"/>
    <n v="127.95"/>
    <n v="90"/>
    <x v="1"/>
    <s v="plays"/>
    <x v="2803"/>
    <d v="2015-07-16T00:00:00"/>
  </r>
  <r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40"/>
    <x v="0"/>
    <s v="GB"/>
    <s v="GBP"/>
    <n v="1440245273"/>
    <n v="1438085273"/>
    <b v="0"/>
    <n v="18"/>
    <b v="1"/>
    <s v="theater/plays"/>
    <n v="110.00000000000001"/>
    <n v="24"/>
    <x v="1"/>
    <s v="plays"/>
    <x v="2805"/>
    <d v="2015-08-22T12:07:53"/>
  </r>
  <r>
    <n v="3363"/>
    <x v="0"/>
    <s v="GB"/>
    <s v="GBP"/>
    <n v="1438772400"/>
    <n v="1435645490"/>
    <b v="0"/>
    <n v="76"/>
    <b v="1"/>
    <s v="theater/plays"/>
    <n v="112.1"/>
    <n v="44"/>
    <x v="1"/>
    <s v="plays"/>
    <x v="2806"/>
    <d v="2015-08-05T11:00:00"/>
  </r>
  <r>
    <n v="6300"/>
    <x v="0"/>
    <s v="US"/>
    <s v="USD"/>
    <n v="1435611438"/>
    <n v="1433019438"/>
    <b v="0"/>
    <n v="93"/>
    <b v="1"/>
    <s v="theater/plays"/>
    <n v="126"/>
    <n v="67"/>
    <x v="1"/>
    <s v="plays"/>
    <x v="2807"/>
    <d v="2015-06-29T20:57:18"/>
  </r>
  <r>
    <n v="4511"/>
    <x v="0"/>
    <s v="US"/>
    <s v="USD"/>
    <n v="1440274735"/>
    <n v="1437682735"/>
    <b v="0"/>
    <n v="69"/>
    <b v="1"/>
    <s v="theater/plays"/>
    <n v="100.24444444444444"/>
    <n v="65"/>
    <x v="1"/>
    <s v="plays"/>
    <x v="2808"/>
    <d v="2015-08-22T20:18:55"/>
  </r>
  <r>
    <n v="2560"/>
    <x v="0"/>
    <s v="US"/>
    <s v="USD"/>
    <n v="1459348740"/>
    <n v="1458647725"/>
    <b v="0"/>
    <n v="21"/>
    <b v="1"/>
    <s v="theater/plays"/>
    <n v="102.4"/>
    <n v="121"/>
    <x v="1"/>
    <s v="plays"/>
    <x v="2809"/>
    <d v="2016-03-30T14:39:00"/>
  </r>
  <r>
    <n v="2705"/>
    <x v="0"/>
    <s v="US"/>
    <s v="USD"/>
    <n v="1401595140"/>
    <n v="1398828064"/>
    <b v="0"/>
    <n v="57"/>
    <b v="1"/>
    <s v="theater/plays"/>
    <n v="108.2"/>
    <n v="47"/>
    <x v="1"/>
    <s v="plays"/>
    <x v="2810"/>
    <d v="2014-06-01T03:59:00"/>
  </r>
  <r>
    <n v="10027"/>
    <x v="0"/>
    <s v="GB"/>
    <s v="GBP"/>
    <n v="1424692503"/>
    <n v="1422100503"/>
    <b v="0"/>
    <n v="108"/>
    <b v="1"/>
    <s v="theater/plays"/>
    <n v="100.27"/>
    <n v="92"/>
    <x v="1"/>
    <s v="plays"/>
    <x v="2811"/>
    <d v="2015-02-23T11:55:03"/>
  </r>
  <r>
    <n v="5665"/>
    <x v="0"/>
    <s v="CA"/>
    <s v="CAD"/>
    <n v="1428292800"/>
    <n v="1424368298"/>
    <b v="0"/>
    <n v="83"/>
    <b v="1"/>
    <s v="theater/plays"/>
    <n v="113.3"/>
    <n v="68"/>
    <x v="1"/>
    <s v="plays"/>
    <x v="2812"/>
    <d v="2015-04-06T04:00:00"/>
  </r>
  <r>
    <n v="3572.12"/>
    <x v="0"/>
    <s v="US"/>
    <s v="USD"/>
    <n v="1481737761"/>
    <n v="1479577761"/>
    <b v="0"/>
    <n v="96"/>
    <b v="1"/>
    <s v="theater/plays"/>
    <n v="127.57571428571428"/>
    <n v="37"/>
    <x v="1"/>
    <s v="plays"/>
    <x v="2813"/>
    <d v="2016-12-14T17:49:21"/>
  </r>
  <r>
    <n v="1616"/>
    <x v="0"/>
    <s v="GB"/>
    <s v="GBP"/>
    <n v="1431164115"/>
    <n v="1428572115"/>
    <b v="0"/>
    <n v="64"/>
    <b v="1"/>
    <s v="theater/plays"/>
    <n v="107.73333333333332"/>
    <n v="25"/>
    <x v="1"/>
    <s v="plays"/>
    <x v="2814"/>
    <d v="2015-05-09T09:35:15"/>
  </r>
  <r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4247"/>
    <x v="0"/>
    <s v="GB"/>
    <s v="GBP"/>
    <n v="1438531200"/>
    <n v="1435921992"/>
    <b v="0"/>
    <n v="169"/>
    <b v="1"/>
    <s v="theater/plays"/>
    <n v="141.56666666666666"/>
    <n v="25"/>
    <x v="1"/>
    <s v="plays"/>
    <x v="2816"/>
    <d v="2015-08-02T16:00:00"/>
  </r>
  <r>
    <n v="780"/>
    <x v="0"/>
    <s v="GB"/>
    <s v="GBP"/>
    <n v="1425136462"/>
    <n v="1421680462"/>
    <b v="0"/>
    <n v="33"/>
    <b v="1"/>
    <s v="theater/plays"/>
    <n v="130"/>
    <n v="23"/>
    <x v="1"/>
    <s v="plays"/>
    <x v="2817"/>
    <d v="2015-02-28T15:14:22"/>
  </r>
  <r>
    <n v="10603"/>
    <x v="0"/>
    <s v="US"/>
    <s v="USD"/>
    <n v="1443018086"/>
    <n v="1441290086"/>
    <b v="0"/>
    <n v="102"/>
    <b v="1"/>
    <s v="theater/plays"/>
    <n v="106.03"/>
    <n v="103"/>
    <x v="1"/>
    <s v="plays"/>
    <x v="2818"/>
    <d v="2015-09-23T14:21:26"/>
  </r>
  <r>
    <n v="5240"/>
    <x v="0"/>
    <s v="GB"/>
    <s v="GBP"/>
    <n v="1434285409"/>
    <n v="1431693409"/>
    <b v="0"/>
    <n v="104"/>
    <b v="1"/>
    <s v="theater/plays"/>
    <n v="104.80000000000001"/>
    <n v="50"/>
    <x v="1"/>
    <s v="plays"/>
    <x v="2819"/>
    <d v="2015-06-14T12:36:49"/>
  </r>
  <r>
    <n v="272"/>
    <x v="0"/>
    <s v="GB"/>
    <s v="GBP"/>
    <n v="1456444800"/>
    <n v="1454337589"/>
    <b v="0"/>
    <n v="20"/>
    <b v="1"/>
    <s v="theater/plays"/>
    <n v="136"/>
    <n v="13"/>
    <x v="1"/>
    <s v="plays"/>
    <x v="2820"/>
    <d v="2016-02-26T00:00:00"/>
  </r>
  <r>
    <n v="1000"/>
    <x v="0"/>
    <s v="GB"/>
    <s v="GBP"/>
    <n v="1411510135"/>
    <n v="1408918135"/>
    <b v="0"/>
    <n v="35"/>
    <b v="1"/>
    <s v="theater/plays"/>
    <n v="100"/>
    <n v="28"/>
    <x v="1"/>
    <s v="plays"/>
    <x v="2821"/>
    <d v="2014-09-23T22:08:55"/>
  </r>
  <r>
    <n v="6000"/>
    <x v="0"/>
    <s v="US"/>
    <s v="USD"/>
    <n v="1427469892"/>
    <n v="1424881492"/>
    <b v="0"/>
    <n v="94"/>
    <b v="1"/>
    <s v="theater/plays"/>
    <n v="100"/>
    <n v="63"/>
    <x v="1"/>
    <s v="plays"/>
    <x v="2822"/>
    <d v="2015-03-27T15:24:52"/>
  </r>
  <r>
    <n v="124"/>
    <x v="0"/>
    <s v="GB"/>
    <s v="GBP"/>
    <n v="1427842740"/>
    <n v="1425428206"/>
    <b v="0"/>
    <n v="14"/>
    <b v="1"/>
    <s v="theater/plays"/>
    <n v="124"/>
    <n v="8"/>
    <x v="1"/>
    <s v="plays"/>
    <x v="2823"/>
    <d v="2015-03-31T22:59:00"/>
  </r>
  <r>
    <n v="760"/>
    <x v="0"/>
    <s v="US"/>
    <s v="USD"/>
    <n v="1434159780"/>
    <n v="1431412196"/>
    <b v="0"/>
    <n v="15"/>
    <b v="1"/>
    <s v="theater/plays"/>
    <n v="116.92307692307693"/>
    <n v="50"/>
    <x v="1"/>
    <s v="plays"/>
    <x v="2824"/>
    <d v="2015-06-13T01:43:00"/>
  </r>
  <r>
    <n v="3100"/>
    <x v="0"/>
    <s v="GB"/>
    <s v="GBP"/>
    <n v="1449255686"/>
    <n v="1446663686"/>
    <b v="0"/>
    <n v="51"/>
    <b v="1"/>
    <s v="theater/plays"/>
    <n v="103.33333333333334"/>
    <n v="60"/>
    <x v="1"/>
    <s v="plays"/>
    <x v="2825"/>
    <d v="2015-12-04T19:01:26"/>
  </r>
  <r>
    <n v="2155"/>
    <x v="0"/>
    <s v="US"/>
    <s v="USD"/>
    <n v="1436511600"/>
    <n v="1434415812"/>
    <b v="0"/>
    <n v="19"/>
    <b v="1"/>
    <s v="theater/plays"/>
    <n v="107.74999999999999"/>
    <n v="113"/>
    <x v="1"/>
    <s v="plays"/>
    <x v="2826"/>
    <d v="2015-07-10T07:00:00"/>
  </r>
  <r>
    <n v="2405"/>
    <x v="0"/>
    <s v="US"/>
    <s v="USD"/>
    <n v="1464971400"/>
    <n v="1462379066"/>
    <b v="0"/>
    <n v="23"/>
    <b v="1"/>
    <s v="theater/plays"/>
    <n v="120.24999999999999"/>
    <n v="104"/>
    <x v="1"/>
    <s v="plays"/>
    <x v="2827"/>
    <d v="2016-06-03T16:30:00"/>
  </r>
  <r>
    <n v="9536"/>
    <x v="0"/>
    <s v="GB"/>
    <s v="GBP"/>
    <n v="1443826800"/>
    <n v="1441606869"/>
    <b v="0"/>
    <n v="97"/>
    <b v="1"/>
    <s v="theater/plays"/>
    <n v="100.37894736842105"/>
    <n v="98"/>
    <x v="1"/>
    <s v="plays"/>
    <x v="2828"/>
    <d v="2015-10-02T23:00:00"/>
  </r>
  <r>
    <n v="2663"/>
    <x v="0"/>
    <s v="GB"/>
    <s v="GBP"/>
    <n v="1464863118"/>
    <n v="1462443918"/>
    <b v="0"/>
    <n v="76"/>
    <b v="1"/>
    <s v="theater/plays"/>
    <n v="106.52"/>
    <n v="35"/>
    <x v="1"/>
    <s v="plays"/>
    <x v="2829"/>
    <d v="2016-06-02T10:25:18"/>
  </r>
  <r>
    <n v="3000"/>
    <x v="0"/>
    <s v="US"/>
    <s v="USD"/>
    <n v="1399867140"/>
    <n v="1398802148"/>
    <b v="0"/>
    <n v="11"/>
    <b v="1"/>
    <s v="theater/plays"/>
    <n v="100"/>
    <n v="272"/>
    <x v="1"/>
    <s v="plays"/>
    <x v="2830"/>
    <d v="2014-05-12T03:59:00"/>
  </r>
  <r>
    <n v="3320"/>
    <x v="0"/>
    <s v="US"/>
    <s v="USD"/>
    <n v="1437076070"/>
    <n v="1434484070"/>
    <b v="0"/>
    <n v="52"/>
    <b v="1"/>
    <s v="theater/plays"/>
    <n v="110.66666666666667"/>
    <n v="63"/>
    <x v="1"/>
    <s v="plays"/>
    <x v="2831"/>
    <d v="2015-07-16T19:47:50"/>
  </r>
  <r>
    <n v="2867.99"/>
    <x v="0"/>
    <s v="GB"/>
    <s v="GBP"/>
    <n v="1416780000"/>
    <n v="1414342894"/>
    <b v="0"/>
    <n v="95"/>
    <b v="1"/>
    <s v="theater/plays"/>
    <n v="114.71959999999999"/>
    <n v="30"/>
    <x v="1"/>
    <s v="plays"/>
    <x v="2832"/>
    <d v="2014-11-23T22:00:00"/>
  </r>
  <r>
    <n v="2923"/>
    <x v="0"/>
    <s v="US"/>
    <s v="USD"/>
    <n v="1444528800"/>
    <n v="1442804633"/>
    <b v="0"/>
    <n v="35"/>
    <b v="1"/>
    <s v="theater/plays"/>
    <n v="108.25925925925925"/>
    <n v="83"/>
    <x v="1"/>
    <s v="plays"/>
    <x v="2833"/>
    <d v="2015-10-11T02:00:00"/>
  </r>
  <r>
    <n v="1360"/>
    <x v="0"/>
    <s v="GB"/>
    <s v="GBP"/>
    <n v="1422658930"/>
    <n v="1421362930"/>
    <b v="0"/>
    <n v="21"/>
    <b v="1"/>
    <s v="theater/plays"/>
    <n v="170"/>
    <n v="64"/>
    <x v="1"/>
    <s v="plays"/>
    <x v="2834"/>
    <d v="2015-01-30T23:02:10"/>
  </r>
  <r>
    <n v="1870.99"/>
    <x v="0"/>
    <s v="GB"/>
    <s v="GBP"/>
    <n v="1449273600"/>
    <n v="1446742417"/>
    <b v="0"/>
    <n v="93"/>
    <b v="1"/>
    <s v="theater/plays"/>
    <n v="187.09899999999999"/>
    <n v="20"/>
    <x v="1"/>
    <s v="plays"/>
    <x v="2835"/>
    <d v="2015-12-05T00:00:00"/>
  </r>
  <r>
    <n v="485"/>
    <x v="0"/>
    <s v="US"/>
    <s v="USD"/>
    <n v="1487393940"/>
    <n v="1484115418"/>
    <b v="0"/>
    <n v="11"/>
    <b v="1"/>
    <s v="theater/plays"/>
    <n v="107.77777777777777"/>
    <n v="44"/>
    <x v="1"/>
    <s v="plays"/>
    <x v="2836"/>
    <d v="2017-02-18T04:59:00"/>
  </r>
  <r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405"/>
    <x v="0"/>
    <s v="US"/>
    <s v="USD"/>
    <n v="1407967200"/>
    <n v="1406039696"/>
    <b v="0"/>
    <n v="54"/>
    <b v="1"/>
    <s v="theater/plays"/>
    <n v="120.24999999999999"/>
    <n v="44"/>
    <x v="1"/>
    <s v="plays"/>
    <x v="2838"/>
    <d v="2014-08-13T22:00:00"/>
  </r>
  <r>
    <n v="3900"/>
    <x v="0"/>
    <s v="US"/>
    <s v="USD"/>
    <n v="1408942740"/>
    <n v="1406958354"/>
    <b v="0"/>
    <n v="31"/>
    <b v="1"/>
    <s v="theater/plays"/>
    <n v="111.42857142857143"/>
    <n v="125"/>
    <x v="1"/>
    <s v="plays"/>
    <x v="2839"/>
    <d v="2014-08-25T04:59:00"/>
  </r>
  <r>
    <n v="2600"/>
    <x v="0"/>
    <s v="GB"/>
    <s v="GBP"/>
    <n v="1426698000"/>
    <n v="1424825479"/>
    <b v="0"/>
    <n v="132"/>
    <b v="1"/>
    <s v="theater/plays"/>
    <n v="104"/>
    <n v="19"/>
    <x v="1"/>
    <s v="plays"/>
    <x v="2840"/>
    <d v="2015-03-18T17:00:00"/>
  </r>
  <r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366"/>
    <x v="2"/>
    <s v="US"/>
    <s v="USD"/>
    <n v="1433723033"/>
    <n v="1428539033"/>
    <b v="0"/>
    <n v="39"/>
    <b v="0"/>
    <s v="theater/plays"/>
    <n v="31.546666666666667"/>
    <n v="60"/>
    <x v="1"/>
    <s v="plays"/>
    <x v="2845"/>
    <d v="2015-06-08T00:23:53"/>
  </r>
  <r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70"/>
    <x v="2"/>
    <s v="US"/>
    <s v="USD"/>
    <n v="1432913659"/>
    <n v="1430321659"/>
    <b v="0"/>
    <n v="3"/>
    <b v="0"/>
    <s v="theater/plays"/>
    <n v="0.2"/>
    <n v="23"/>
    <x v="1"/>
    <s v="plays"/>
    <x v="2848"/>
    <d v="2015-05-29T15:34:19"/>
  </r>
  <r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311"/>
    <x v="2"/>
    <s v="US"/>
    <s v="USD"/>
    <n v="1409962211"/>
    <n v="1407370211"/>
    <b v="0"/>
    <n v="13"/>
    <b v="0"/>
    <s v="theater/plays"/>
    <n v="3.8875000000000002"/>
    <n v="23"/>
    <x v="1"/>
    <s v="plays"/>
    <x v="2850"/>
    <d v="2014-09-06T00:10:11"/>
  </r>
  <r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95"/>
    <x v="2"/>
    <s v="US"/>
    <s v="USD"/>
    <n v="1403312703"/>
    <n v="1400720703"/>
    <b v="0"/>
    <n v="6"/>
    <b v="0"/>
    <s v="theater/plays"/>
    <n v="1.9"/>
    <n v="15"/>
    <x v="1"/>
    <s v="plays"/>
    <x v="2852"/>
    <d v="2014-06-21T01:05:03"/>
  </r>
  <r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417"/>
    <x v="2"/>
    <s v="GB"/>
    <s v="GBP"/>
    <n v="1431018719"/>
    <n v="1429290719"/>
    <b v="0"/>
    <n v="14"/>
    <b v="0"/>
    <s v="theater/plays"/>
    <n v="41.699999999999996"/>
    <n v="29"/>
    <x v="1"/>
    <s v="plays"/>
    <x v="2854"/>
    <d v="2015-05-07T17:11:59"/>
  </r>
  <r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146"/>
    <x v="2"/>
    <s v="US"/>
    <s v="USD"/>
    <n v="1439069640"/>
    <n v="1433897647"/>
    <b v="0"/>
    <n v="6"/>
    <b v="0"/>
    <s v="theater/plays"/>
    <n v="4.8666666666666663"/>
    <n v="24"/>
    <x v="1"/>
    <s v="plays"/>
    <x v="2856"/>
    <d v="2015-08-08T21:34:00"/>
  </r>
  <r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66"/>
    <x v="2"/>
    <s v="US"/>
    <s v="USD"/>
    <n v="1466363576"/>
    <n v="1461179576"/>
    <b v="0"/>
    <n v="9"/>
    <b v="0"/>
    <s v="theater/plays"/>
    <n v="6.65"/>
    <n v="29"/>
    <x v="1"/>
    <s v="plays"/>
    <x v="2860"/>
    <d v="2016-06-19T19:12:56"/>
  </r>
  <r>
    <n v="80"/>
    <x v="2"/>
    <s v="AU"/>
    <s v="AUD"/>
    <n v="1443103848"/>
    <n v="1441894248"/>
    <b v="0"/>
    <n v="3"/>
    <b v="0"/>
    <s v="theater/plays"/>
    <n v="32"/>
    <n v="26"/>
    <x v="1"/>
    <s v="plays"/>
    <x v="2861"/>
    <d v="2015-09-24T14:10:48"/>
  </r>
  <r>
    <n v="55"/>
    <x v="2"/>
    <s v="US"/>
    <s v="USD"/>
    <n v="1403636229"/>
    <n v="1401044229"/>
    <b v="0"/>
    <n v="3"/>
    <b v="0"/>
    <s v="theater/plays"/>
    <n v="0.43307086614173229"/>
    <n v="18"/>
    <x v="1"/>
    <s v="plays"/>
    <x v="2862"/>
    <d v="2014-06-24T18:57:09"/>
  </r>
  <r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40"/>
    <x v="2"/>
    <s v="GB"/>
    <s v="GBP"/>
    <n v="1437139080"/>
    <n v="1434552207"/>
    <b v="0"/>
    <n v="3"/>
    <b v="0"/>
    <s v="theater/plays"/>
    <n v="1.6"/>
    <n v="13"/>
    <x v="1"/>
    <s v="plays"/>
    <x v="2864"/>
    <d v="2015-07-17T13:18:00"/>
  </r>
  <r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45"/>
    <x v="2"/>
    <s v="US"/>
    <s v="USD"/>
    <n v="1476482400"/>
    <n v="1473893721"/>
    <b v="0"/>
    <n v="2"/>
    <b v="0"/>
    <s v="theater/plays"/>
    <n v="0.89999999999999991"/>
    <n v="22"/>
    <x v="1"/>
    <s v="plays"/>
    <x v="2866"/>
    <d v="2016-10-14T22:00:00"/>
  </r>
  <r>
    <n v="504"/>
    <x v="2"/>
    <s v="US"/>
    <s v="USD"/>
    <n v="1467604800"/>
    <n v="1465533672"/>
    <b v="0"/>
    <n v="10"/>
    <b v="0"/>
    <s v="theater/plays"/>
    <n v="20.16"/>
    <n v="50"/>
    <x v="1"/>
    <s v="plays"/>
    <x v="2867"/>
    <d v="2016-07-04T04:00:00"/>
  </r>
  <r>
    <n v="6301.76"/>
    <x v="2"/>
    <s v="US"/>
    <s v="USD"/>
    <n v="1475697054"/>
    <n v="1473105054"/>
    <b v="0"/>
    <n v="60"/>
    <b v="0"/>
    <s v="theater/plays"/>
    <n v="42.011733333333332"/>
    <n v="105"/>
    <x v="1"/>
    <s v="plays"/>
    <x v="2868"/>
    <d v="2016-10-05T19:50:54"/>
  </r>
  <r>
    <n v="177"/>
    <x v="2"/>
    <s v="US"/>
    <s v="USD"/>
    <n v="1468937681"/>
    <n v="1466345681"/>
    <b v="0"/>
    <n v="5"/>
    <b v="0"/>
    <s v="theater/plays"/>
    <n v="0.88500000000000001"/>
    <n v="35"/>
    <x v="1"/>
    <s v="plays"/>
    <x v="2869"/>
    <d v="2016-07-19T14:14:41"/>
  </r>
  <r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467"/>
    <x v="2"/>
    <s v="US"/>
    <s v="USD"/>
    <n v="1419183813"/>
    <n v="1417455813"/>
    <b v="0"/>
    <n v="13"/>
    <b v="0"/>
    <s v="theater/plays"/>
    <n v="4.67"/>
    <n v="35"/>
    <x v="1"/>
    <s v="plays"/>
    <x v="2871"/>
    <d v="2014-12-21T17:43:33"/>
  </r>
  <r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953"/>
    <x v="2"/>
    <s v="US"/>
    <s v="USD"/>
    <n v="1422473831"/>
    <n v="1419881831"/>
    <b v="0"/>
    <n v="8"/>
    <b v="0"/>
    <s v="theater/plays"/>
    <n v="38.119999999999997"/>
    <n v="119"/>
    <x v="1"/>
    <s v="plays"/>
    <x v="2873"/>
    <d v="2015-01-28T19:37:11"/>
  </r>
  <r>
    <n v="271"/>
    <x v="2"/>
    <s v="US"/>
    <s v="USD"/>
    <n v="1484684186"/>
    <n v="1482092186"/>
    <b v="0"/>
    <n v="3"/>
    <b v="0"/>
    <s v="theater/plays"/>
    <n v="5.42"/>
    <n v="90"/>
    <x v="1"/>
    <s v="plays"/>
    <x v="2874"/>
    <d v="2017-01-17T20:16:26"/>
  </r>
  <r>
    <n v="7"/>
    <x v="2"/>
    <s v="US"/>
    <s v="USD"/>
    <n v="1462417493"/>
    <n v="1459825493"/>
    <b v="0"/>
    <n v="3"/>
    <b v="0"/>
    <s v="theater/plays"/>
    <n v="3.4999999999999996E-2"/>
    <n v="2"/>
    <x v="1"/>
    <s v="plays"/>
    <x v="2875"/>
    <d v="2016-05-05T03:04:53"/>
  </r>
  <r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50"/>
    <x v="2"/>
    <s v="US"/>
    <s v="USD"/>
    <n v="1480525200"/>
    <n v="1477781724"/>
    <b v="0"/>
    <n v="6"/>
    <b v="0"/>
    <s v="theater/plays"/>
    <n v="10.833333333333334"/>
    <n v="108"/>
    <x v="1"/>
    <s v="plays"/>
    <x v="2877"/>
    <d v="2016-11-30T17:00:00"/>
  </r>
  <r>
    <n v="63"/>
    <x v="2"/>
    <s v="GB"/>
    <s v="GBP"/>
    <n v="1435934795"/>
    <n v="1430750795"/>
    <b v="0"/>
    <n v="4"/>
    <b v="0"/>
    <s v="theater/plays"/>
    <n v="2.1"/>
    <n v="15"/>
    <x v="1"/>
    <s v="plays"/>
    <x v="2878"/>
    <d v="2015-07-03T14:46:35"/>
  </r>
  <r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00"/>
    <x v="2"/>
    <s v="US"/>
    <s v="USD"/>
    <n v="1440090300"/>
    <n v="1436305452"/>
    <b v="0"/>
    <n v="29"/>
    <b v="0"/>
    <s v="theater/plays"/>
    <n v="23.333333333333332"/>
    <n v="96"/>
    <x v="1"/>
    <s v="plays"/>
    <x v="2880"/>
    <d v="2015-08-20T17:05:00"/>
  </r>
  <r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908"/>
    <x v="2"/>
    <s v="US"/>
    <s v="USD"/>
    <n v="1454734740"/>
    <n v="1451684437"/>
    <b v="0"/>
    <n v="5"/>
    <b v="0"/>
    <s v="theater/plays"/>
    <n v="19.079999999999998"/>
    <n v="381"/>
    <x v="1"/>
    <s v="plays"/>
    <x v="2883"/>
    <d v="2016-02-06T04:59:00"/>
  </r>
  <r>
    <n v="185"/>
    <x v="2"/>
    <s v="US"/>
    <s v="USD"/>
    <n v="1417800435"/>
    <n v="1415208435"/>
    <b v="0"/>
    <n v="4"/>
    <b v="0"/>
    <s v="theater/plays"/>
    <n v="0.41111111111111115"/>
    <n v="46"/>
    <x v="1"/>
    <s v="plays"/>
    <x v="2884"/>
    <d v="2014-12-05T17:27:15"/>
  </r>
  <r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1142"/>
    <x v="2"/>
    <s v="US"/>
    <s v="USD"/>
    <n v="1409344985"/>
    <n v="1406752985"/>
    <b v="0"/>
    <n v="14"/>
    <b v="0"/>
    <s v="theater/plays"/>
    <n v="38.066666666666663"/>
    <n v="81"/>
    <x v="1"/>
    <s v="plays"/>
    <x v="2889"/>
    <d v="2014-08-29T20:43:05"/>
  </r>
  <r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73"/>
    <x v="2"/>
    <s v="US"/>
    <s v="USD"/>
    <n v="1460751128"/>
    <n v="1455570728"/>
    <b v="0"/>
    <n v="10"/>
    <b v="0"/>
    <s v="theater/plays"/>
    <n v="2.73"/>
    <n v="27"/>
    <x v="1"/>
    <s v="plays"/>
    <x v="2891"/>
    <d v="2016-04-15T20:12:08"/>
  </r>
  <r>
    <n v="500"/>
    <x v="2"/>
    <s v="US"/>
    <s v="USD"/>
    <n v="1409000400"/>
    <n v="1408381704"/>
    <b v="0"/>
    <n v="17"/>
    <b v="0"/>
    <s v="theater/plays"/>
    <n v="9.0909090909090917"/>
    <n v="29"/>
    <x v="1"/>
    <s v="plays"/>
    <x v="2892"/>
    <d v="2014-08-25T21:00:00"/>
  </r>
  <r>
    <n v="25"/>
    <x v="2"/>
    <s v="US"/>
    <s v="USD"/>
    <n v="1420768800"/>
    <n v="1415644395"/>
    <b v="0"/>
    <n v="2"/>
    <b v="0"/>
    <s v="theater/plays"/>
    <n v="0.5"/>
    <n v="12"/>
    <x v="1"/>
    <s v="plays"/>
    <x v="2893"/>
    <d v="2015-01-09T02:00:00"/>
  </r>
  <r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3"/>
    <x v="2"/>
    <s v="US"/>
    <s v="USD"/>
    <n v="1403470800"/>
    <n v="1403356792"/>
    <b v="0"/>
    <n v="4"/>
    <b v="0"/>
    <s v="theater/plays"/>
    <n v="4.5999999999999996"/>
    <n v="5"/>
    <x v="1"/>
    <s v="plays"/>
    <x v="2895"/>
    <d v="2014-06-22T21:00:00"/>
  </r>
  <r>
    <n v="625"/>
    <x v="2"/>
    <s v="US"/>
    <s v="USD"/>
    <n v="1481522400"/>
    <n v="1480283321"/>
    <b v="0"/>
    <n v="12"/>
    <b v="0"/>
    <s v="theater/plays"/>
    <n v="20.833333333333336"/>
    <n v="52"/>
    <x v="1"/>
    <s v="plays"/>
    <x v="2896"/>
    <d v="2016-12-12T06:00:00"/>
  </r>
  <r>
    <n v="550"/>
    <x v="2"/>
    <s v="US"/>
    <s v="USD"/>
    <n v="1444577345"/>
    <n v="1441985458"/>
    <b v="0"/>
    <n v="3"/>
    <b v="0"/>
    <s v="theater/plays"/>
    <n v="4.583333333333333"/>
    <n v="183"/>
    <x v="1"/>
    <s v="plays"/>
    <x v="2897"/>
    <d v="2015-10-11T15:29:05"/>
  </r>
  <r>
    <n v="316"/>
    <x v="2"/>
    <s v="US"/>
    <s v="USD"/>
    <n v="1446307053"/>
    <n v="1443715053"/>
    <b v="0"/>
    <n v="12"/>
    <b v="0"/>
    <s v="theater/plays"/>
    <n v="4.2133333333333338"/>
    <n v="26"/>
    <x v="1"/>
    <s v="plays"/>
    <x v="2898"/>
    <d v="2015-10-31T15:57:33"/>
  </r>
  <r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3405"/>
    <x v="2"/>
    <s v="US"/>
    <s v="USD"/>
    <n v="1407562632"/>
    <n v="1404970632"/>
    <b v="0"/>
    <n v="7"/>
    <b v="0"/>
    <s v="theater/plays"/>
    <n v="61.909090909090914"/>
    <n v="486"/>
    <x v="1"/>
    <s v="plays"/>
    <x v="2900"/>
    <d v="2014-08-09T05:37:12"/>
  </r>
  <r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39"/>
    <x v="2"/>
    <s v="US"/>
    <s v="USD"/>
    <n v="1441771218"/>
    <n v="1436587218"/>
    <b v="0"/>
    <n v="4"/>
    <b v="0"/>
    <s v="theater/plays"/>
    <n v="0.77999999999999992"/>
    <n v="9"/>
    <x v="1"/>
    <s v="plays"/>
    <x v="2903"/>
    <d v="2015-09-09T04:00:18"/>
  </r>
  <r>
    <n v="75"/>
    <x v="2"/>
    <s v="GB"/>
    <s v="GBP"/>
    <n v="1415534400"/>
    <n v="1414538031"/>
    <b v="0"/>
    <n v="4"/>
    <b v="0"/>
    <s v="theater/plays"/>
    <n v="5"/>
    <n v="18"/>
    <x v="1"/>
    <s v="plays"/>
    <x v="2904"/>
    <d v="2014-11-09T12:00:00"/>
  </r>
  <r>
    <n v="622"/>
    <x v="2"/>
    <s v="US"/>
    <s v="USD"/>
    <n v="1473211313"/>
    <n v="1472001713"/>
    <b v="0"/>
    <n v="17"/>
    <b v="0"/>
    <s v="theater/plays"/>
    <n v="17.771428571428572"/>
    <n v="36"/>
    <x v="1"/>
    <s v="plays"/>
    <x v="2905"/>
    <d v="2016-09-07T01:21:53"/>
  </r>
  <r>
    <n v="565"/>
    <x v="2"/>
    <s v="US"/>
    <s v="USD"/>
    <n v="1438390800"/>
    <n v="1436888066"/>
    <b v="0"/>
    <n v="7"/>
    <b v="0"/>
    <s v="theater/plays"/>
    <n v="9.4166666666666661"/>
    <n v="80"/>
    <x v="1"/>
    <s v="plays"/>
    <x v="2906"/>
    <d v="2015-08-01T01:00:00"/>
  </r>
  <r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64"/>
    <x v="2"/>
    <s v="US"/>
    <s v="USD"/>
    <n v="1465407219"/>
    <n v="1462815219"/>
    <b v="0"/>
    <n v="5"/>
    <b v="0"/>
    <s v="theater/plays"/>
    <n v="2.75"/>
    <n v="52"/>
    <x v="1"/>
    <s v="plays"/>
    <x v="2908"/>
    <d v="2016-06-08T17:33:39"/>
  </r>
  <r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657"/>
    <x v="2"/>
    <s v="US"/>
    <s v="USD"/>
    <n v="1435429626"/>
    <n v="1431973626"/>
    <b v="0"/>
    <n v="14"/>
    <b v="0"/>
    <s v="theater/plays"/>
    <n v="36.5"/>
    <n v="46"/>
    <x v="1"/>
    <s v="plays"/>
    <x v="2911"/>
    <d v="2015-06-27T18:27:06"/>
  </r>
  <r>
    <n v="2030"/>
    <x v="2"/>
    <s v="US"/>
    <s v="USD"/>
    <n v="1452827374"/>
    <n v="1450235374"/>
    <b v="0"/>
    <n v="26"/>
    <b v="0"/>
    <s v="theater/plays"/>
    <n v="14.058171745152354"/>
    <n v="78"/>
    <x v="1"/>
    <s v="plays"/>
    <x v="2912"/>
    <d v="2016-01-15T03:09:34"/>
  </r>
  <r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611"/>
    <x v="2"/>
    <s v="GB"/>
    <s v="GBP"/>
    <n v="1458117190"/>
    <n v="1455528790"/>
    <b v="0"/>
    <n v="3"/>
    <b v="0"/>
    <s v="theater/plays"/>
    <n v="61.1"/>
    <n v="203"/>
    <x v="1"/>
    <s v="plays"/>
    <x v="2915"/>
    <d v="2016-03-16T08:33:10"/>
  </r>
  <r>
    <n v="145"/>
    <x v="2"/>
    <s v="GB"/>
    <s v="GBP"/>
    <n v="1400498789"/>
    <n v="1398511589"/>
    <b v="0"/>
    <n v="7"/>
    <b v="0"/>
    <s v="theater/plays"/>
    <n v="7.8378378378378386"/>
    <n v="20"/>
    <x v="1"/>
    <s v="plays"/>
    <x v="2916"/>
    <d v="2014-05-19T11:26:29"/>
  </r>
  <r>
    <n v="437"/>
    <x v="2"/>
    <s v="US"/>
    <s v="USD"/>
    <n v="1442381847"/>
    <n v="1440826647"/>
    <b v="0"/>
    <n v="9"/>
    <b v="0"/>
    <s v="theater/plays"/>
    <n v="21.85"/>
    <n v="48"/>
    <x v="1"/>
    <s v="plays"/>
    <x v="2917"/>
    <d v="2015-09-16T05:37:27"/>
  </r>
  <r>
    <n v="1362"/>
    <x v="2"/>
    <s v="US"/>
    <s v="USD"/>
    <n v="1446131207"/>
    <n v="1443712007"/>
    <b v="0"/>
    <n v="20"/>
    <b v="0"/>
    <s v="theater/plays"/>
    <n v="27.24"/>
    <n v="68"/>
    <x v="1"/>
    <s v="plays"/>
    <x v="2918"/>
    <d v="2015-10-29T15:06:47"/>
  </r>
  <r>
    <n v="51"/>
    <x v="2"/>
    <s v="US"/>
    <s v="USD"/>
    <n v="1407250329"/>
    <n v="1404658329"/>
    <b v="0"/>
    <n v="6"/>
    <b v="0"/>
    <s v="theater/plays"/>
    <n v="8.5"/>
    <n v="8"/>
    <x v="1"/>
    <s v="plays"/>
    <x v="2919"/>
    <d v="2014-08-05T14:52:09"/>
  </r>
  <r>
    <n v="671"/>
    <x v="2"/>
    <s v="CA"/>
    <s v="CAD"/>
    <n v="1427306470"/>
    <n v="1424718070"/>
    <b v="0"/>
    <n v="13"/>
    <b v="0"/>
    <s v="theater/plays"/>
    <n v="26.840000000000003"/>
    <n v="51"/>
    <x v="1"/>
    <s v="plays"/>
    <x v="2920"/>
    <d v="2015-03-25T18:01:10"/>
  </r>
  <r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800"/>
    <x v="0"/>
    <s v="US"/>
    <s v="USD"/>
    <n v="1431143940"/>
    <n v="1428585710"/>
    <b v="0"/>
    <n v="147"/>
    <b v="1"/>
    <s v="theater/musical"/>
    <n v="103.2"/>
    <n v="175"/>
    <x v="1"/>
    <s v="musical"/>
    <x v="2924"/>
    <d v="2015-05-09T03:59:00"/>
  </r>
  <r>
    <n v="46100.69"/>
    <x v="0"/>
    <s v="US"/>
    <s v="USD"/>
    <n v="1410444068"/>
    <n v="1407852068"/>
    <b v="0"/>
    <n v="199"/>
    <b v="1"/>
    <s v="theater/musical"/>
    <n v="102.44597777777777"/>
    <n v="231"/>
    <x v="1"/>
    <s v="musical"/>
    <x v="2925"/>
    <d v="2014-09-11T14:01:08"/>
  </r>
  <r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355"/>
    <x v="0"/>
    <s v="US"/>
    <s v="USD"/>
    <n v="1405400400"/>
    <n v="1402934629"/>
    <b v="0"/>
    <n v="21"/>
    <b v="1"/>
    <s v="theater/musical"/>
    <n v="130.83333333333334"/>
    <n v="112"/>
    <x v="1"/>
    <s v="musical"/>
    <x v="2927"/>
    <d v="2014-07-15T05:00:00"/>
  </r>
  <r>
    <n v="1000"/>
    <x v="0"/>
    <s v="US"/>
    <s v="USD"/>
    <n v="1457135846"/>
    <n v="1454543846"/>
    <b v="0"/>
    <n v="24"/>
    <b v="1"/>
    <s v="theater/musical"/>
    <n v="100"/>
    <n v="41"/>
    <x v="1"/>
    <s v="musical"/>
    <x v="2928"/>
    <d v="2016-03-04T23:57:26"/>
  </r>
  <r>
    <n v="8165.55"/>
    <x v="0"/>
    <s v="US"/>
    <s v="USD"/>
    <n v="1401024758"/>
    <n v="1398432758"/>
    <b v="0"/>
    <n v="32"/>
    <b v="1"/>
    <s v="theater/musical"/>
    <n v="102.06937499999999"/>
    <n v="255"/>
    <x v="1"/>
    <s v="musical"/>
    <x v="2929"/>
    <d v="2014-05-25T13:32:38"/>
  </r>
  <r>
    <n v="10092"/>
    <x v="0"/>
    <s v="GB"/>
    <s v="GBP"/>
    <n v="1431007264"/>
    <n v="1428415264"/>
    <b v="0"/>
    <n v="62"/>
    <b v="1"/>
    <s v="theater/musical"/>
    <n v="100.92000000000002"/>
    <n v="162"/>
    <x v="1"/>
    <s v="musical"/>
    <x v="2930"/>
    <d v="2015-05-07T14:01:04"/>
  </r>
  <r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3258"/>
    <x v="0"/>
    <s v="AU"/>
    <s v="AUD"/>
    <n v="1424516400"/>
    <n v="1421812637"/>
    <b v="0"/>
    <n v="38"/>
    <b v="1"/>
    <s v="theater/musical"/>
    <n v="105.0967741935484"/>
    <n v="85"/>
    <x v="1"/>
    <s v="musical"/>
    <x v="2932"/>
    <d v="2015-02-21T11:00:00"/>
  </r>
  <r>
    <n v="2569"/>
    <x v="0"/>
    <s v="US"/>
    <s v="USD"/>
    <n v="1465081053"/>
    <n v="1462489053"/>
    <b v="0"/>
    <n v="54"/>
    <b v="1"/>
    <s v="theater/musical"/>
    <n v="102.76"/>
    <n v="47"/>
    <x v="1"/>
    <s v="musical"/>
    <x v="2933"/>
    <d v="2016-06-04T22:57:33"/>
  </r>
  <r>
    <n v="2700"/>
    <x v="0"/>
    <s v="CA"/>
    <s v="CAD"/>
    <n v="1402845364"/>
    <n v="1400253364"/>
    <b v="0"/>
    <n v="37"/>
    <b v="1"/>
    <s v="theater/musical"/>
    <n v="108"/>
    <n v="72"/>
    <x v="1"/>
    <s v="musical"/>
    <x v="2934"/>
    <d v="2014-06-15T15:16:04"/>
  </r>
  <r>
    <n v="3531"/>
    <x v="0"/>
    <s v="US"/>
    <s v="USD"/>
    <n v="1472490000"/>
    <n v="1467468008"/>
    <b v="0"/>
    <n v="39"/>
    <b v="1"/>
    <s v="theater/musical"/>
    <n v="100.88571428571429"/>
    <n v="90"/>
    <x v="1"/>
    <s v="musical"/>
    <x v="2935"/>
    <d v="2016-08-29T17:00:00"/>
  </r>
  <r>
    <n v="1280"/>
    <x v="0"/>
    <s v="US"/>
    <s v="USD"/>
    <n v="1413176340"/>
    <n v="1412091423"/>
    <b v="0"/>
    <n v="34"/>
    <b v="1"/>
    <s v="theater/musical"/>
    <n v="128"/>
    <n v="37"/>
    <x v="1"/>
    <s v="musical"/>
    <x v="2936"/>
    <d v="2014-10-13T04:59:00"/>
  </r>
  <r>
    <n v="2000"/>
    <x v="0"/>
    <s v="GB"/>
    <s v="GBP"/>
    <n v="1405249113"/>
    <n v="1402657113"/>
    <b v="0"/>
    <n v="55"/>
    <b v="1"/>
    <s v="theater/musical"/>
    <n v="133.33333333333331"/>
    <n v="36"/>
    <x v="1"/>
    <s v="musical"/>
    <x v="2937"/>
    <d v="2014-07-13T10:58:33"/>
  </r>
  <r>
    <n v="4055"/>
    <x v="0"/>
    <s v="US"/>
    <s v="USD"/>
    <n v="1422636814"/>
    <n v="1420044814"/>
    <b v="0"/>
    <n v="32"/>
    <b v="1"/>
    <s v="theater/musical"/>
    <n v="101.375"/>
    <n v="126"/>
    <x v="1"/>
    <s v="musical"/>
    <x v="2938"/>
    <d v="2015-01-30T16:53:34"/>
  </r>
  <r>
    <n v="8230"/>
    <x v="0"/>
    <s v="US"/>
    <s v="USD"/>
    <n v="1409187600"/>
    <n v="1406316312"/>
    <b v="0"/>
    <n v="25"/>
    <b v="1"/>
    <s v="theater/musical"/>
    <n v="102.875"/>
    <n v="329"/>
    <x v="1"/>
    <s v="musical"/>
    <x v="2939"/>
    <d v="2014-08-28T01:00:00"/>
  </r>
  <r>
    <n v="2681"/>
    <x v="0"/>
    <s v="US"/>
    <s v="USD"/>
    <n v="1421606018"/>
    <n v="1418150018"/>
    <b v="0"/>
    <n v="33"/>
    <b v="1"/>
    <s v="theater/musical"/>
    <n v="107.24000000000001"/>
    <n v="81"/>
    <x v="1"/>
    <s v="musical"/>
    <x v="2940"/>
    <d v="2015-01-18T18:33:38"/>
  </r>
  <r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40850"/>
    <x v="2"/>
    <s v="CA"/>
    <s v="CAD"/>
    <n v="1450297080"/>
    <n v="1448565459"/>
    <b v="0"/>
    <n v="202"/>
    <b v="0"/>
    <s v="theater/spaces"/>
    <n v="20.424999999999997"/>
    <n v="202"/>
    <x v="1"/>
    <s v="spaces"/>
    <x v="2942"/>
    <d v="2015-12-16T20:18:00"/>
  </r>
  <r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1072"/>
    <x v="2"/>
    <s v="US"/>
    <s v="USD"/>
    <n v="1480007460"/>
    <n v="1475760567"/>
    <b v="0"/>
    <n v="13"/>
    <b v="0"/>
    <s v="theater/spaces"/>
    <n v="4.2880000000000003"/>
    <n v="82"/>
    <x v="1"/>
    <s v="spaces"/>
    <x v="2947"/>
    <d v="2016-11-24T17:11:00"/>
  </r>
  <r>
    <n v="24"/>
    <x v="2"/>
    <s v="US"/>
    <s v="USD"/>
    <n v="1433259293"/>
    <n v="1428075293"/>
    <b v="0"/>
    <n v="9"/>
    <b v="0"/>
    <s v="theater/spaces"/>
    <n v="4.8000000000000004E-3"/>
    <n v="2"/>
    <x v="1"/>
    <s v="spaces"/>
    <x v="2948"/>
    <d v="2015-06-02T15:34:53"/>
  </r>
  <r>
    <n v="25"/>
    <x v="2"/>
    <s v="US"/>
    <s v="USD"/>
    <n v="1447965917"/>
    <n v="1445370317"/>
    <b v="0"/>
    <n v="2"/>
    <b v="0"/>
    <s v="theater/spaces"/>
    <n v="2.5"/>
    <n v="12"/>
    <x v="1"/>
    <s v="spaces"/>
    <x v="2949"/>
    <d v="2015-11-19T20:45:17"/>
  </r>
  <r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1096"/>
    <x v="1"/>
    <s v="US"/>
    <s v="USD"/>
    <n v="1412536573"/>
    <n v="1408648573"/>
    <b v="0"/>
    <n v="58"/>
    <b v="0"/>
    <s v="theater/spaces"/>
    <n v="2.1919999999999997"/>
    <n v="18"/>
    <x v="1"/>
    <s v="spaces"/>
    <x v="2951"/>
    <d v="2014-10-05T19:16:13"/>
  </r>
  <r>
    <n v="1605"/>
    <x v="1"/>
    <s v="US"/>
    <s v="USD"/>
    <n v="1476676800"/>
    <n v="1473957239"/>
    <b v="0"/>
    <n v="8"/>
    <b v="0"/>
    <s v="theater/spaces"/>
    <n v="8.0250000000000004"/>
    <n v="200"/>
    <x v="1"/>
    <s v="spaces"/>
    <x v="2952"/>
    <d v="2016-10-17T04:00:00"/>
  </r>
  <r>
    <n v="605"/>
    <x v="1"/>
    <s v="US"/>
    <s v="USD"/>
    <n v="1444330821"/>
    <n v="1441738821"/>
    <b v="0"/>
    <n v="3"/>
    <b v="0"/>
    <s v="theater/spaces"/>
    <n v="0.15125"/>
    <n v="201"/>
    <x v="1"/>
    <s v="spaces"/>
    <x v="2953"/>
    <d v="2015-10-08T19:00:21"/>
  </r>
  <r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1322"/>
    <x v="1"/>
    <s v="US"/>
    <s v="USD"/>
    <n v="1462402850"/>
    <n v="1459810850"/>
    <b v="0"/>
    <n v="20"/>
    <b v="0"/>
    <s v="theater/spaces"/>
    <n v="16.734177215189874"/>
    <n v="66"/>
    <x v="1"/>
    <s v="spaces"/>
    <x v="2956"/>
    <d v="2016-05-04T23:00:50"/>
  </r>
  <r>
    <n v="280"/>
    <x v="1"/>
    <s v="US"/>
    <s v="USD"/>
    <n v="1427498172"/>
    <n v="1422317772"/>
    <b v="0"/>
    <n v="3"/>
    <b v="0"/>
    <s v="theater/spaces"/>
    <n v="1.8666666666666669"/>
    <n v="93"/>
    <x v="1"/>
    <s v="spaces"/>
    <x v="2957"/>
    <d v="2015-03-27T23:16:12"/>
  </r>
  <r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481"/>
    <x v="0"/>
    <s v="US"/>
    <s v="USD"/>
    <n v="1427342400"/>
    <n v="1424927159"/>
    <b v="0"/>
    <n v="108"/>
    <b v="1"/>
    <s v="theater/plays"/>
    <n v="109.62"/>
    <n v="50"/>
    <x v="1"/>
    <s v="plays"/>
    <x v="2961"/>
    <d v="2015-03-26T04:00:00"/>
  </r>
  <r>
    <n v="1218"/>
    <x v="0"/>
    <s v="US"/>
    <s v="USD"/>
    <n v="1425193140"/>
    <n v="1422769906"/>
    <b v="0"/>
    <n v="20"/>
    <b v="1"/>
    <s v="theater/plays"/>
    <n v="121.8"/>
    <n v="60"/>
    <x v="1"/>
    <s v="plays"/>
    <x v="2962"/>
    <d v="2015-03-01T06:59:00"/>
  </r>
  <r>
    <n v="10685"/>
    <x v="0"/>
    <s v="US"/>
    <s v="USD"/>
    <n v="1435835824"/>
    <n v="1433243824"/>
    <b v="0"/>
    <n v="98"/>
    <b v="1"/>
    <s v="theater/plays"/>
    <n v="106.85"/>
    <n v="109"/>
    <x v="1"/>
    <s v="plays"/>
    <x v="2963"/>
    <d v="2015-07-02T11:17:04"/>
  </r>
  <r>
    <n v="5035.6899999999996"/>
    <x v="0"/>
    <s v="US"/>
    <s v="USD"/>
    <n v="1407360720"/>
    <n v="1404769819"/>
    <b v="0"/>
    <n v="196"/>
    <b v="1"/>
    <s v="theater/plays"/>
    <n v="100.71379999999999"/>
    <n v="25"/>
    <x v="1"/>
    <s v="plays"/>
    <x v="2964"/>
    <d v="2014-08-06T21:32:00"/>
  </r>
  <r>
    <n v="1635"/>
    <x v="0"/>
    <s v="US"/>
    <s v="USD"/>
    <n v="1436290233"/>
    <n v="1433698233"/>
    <b v="0"/>
    <n v="39"/>
    <b v="1"/>
    <s v="theater/plays"/>
    <n v="109.00000000000001"/>
    <n v="41"/>
    <x v="1"/>
    <s v="plays"/>
    <x v="2965"/>
    <d v="2015-07-07T17:30:33"/>
  </r>
  <r>
    <n v="11363"/>
    <x v="0"/>
    <s v="US"/>
    <s v="USD"/>
    <n v="1442425412"/>
    <n v="1439833412"/>
    <b v="0"/>
    <n v="128"/>
    <b v="1"/>
    <s v="theater/plays"/>
    <n v="113.63000000000001"/>
    <n v="88"/>
    <x v="1"/>
    <s v="plays"/>
    <x v="2966"/>
    <d v="2015-09-16T17:43:32"/>
  </r>
  <r>
    <n v="5696"/>
    <x v="0"/>
    <s v="US"/>
    <s v="USD"/>
    <n v="1425872692"/>
    <n v="1423284292"/>
    <b v="0"/>
    <n v="71"/>
    <b v="1"/>
    <s v="theater/plays"/>
    <n v="113.92"/>
    <n v="80"/>
    <x v="1"/>
    <s v="plays"/>
    <x v="2967"/>
    <d v="2015-03-09T03:44:52"/>
  </r>
  <r>
    <n v="3710"/>
    <x v="0"/>
    <s v="US"/>
    <s v="USD"/>
    <n v="1471406340"/>
    <n v="1470227660"/>
    <b v="0"/>
    <n v="47"/>
    <b v="1"/>
    <s v="theater/plays"/>
    <n v="106"/>
    <n v="78"/>
    <x v="1"/>
    <s v="plays"/>
    <x v="2968"/>
    <d v="2016-08-17T03:59:00"/>
  </r>
  <r>
    <n v="1625"/>
    <x v="0"/>
    <s v="CA"/>
    <s v="CAD"/>
    <n v="1430693460"/>
    <n v="1428087153"/>
    <b v="0"/>
    <n v="17"/>
    <b v="1"/>
    <s v="theater/plays"/>
    <n v="162.5"/>
    <n v="95"/>
    <x v="1"/>
    <s v="plays"/>
    <x v="2969"/>
    <d v="2015-05-03T22:51:00"/>
  </r>
  <r>
    <n v="6360"/>
    <x v="0"/>
    <s v="US"/>
    <s v="USD"/>
    <n v="1405699451"/>
    <n v="1403107451"/>
    <b v="0"/>
    <n v="91"/>
    <b v="1"/>
    <s v="theater/plays"/>
    <n v="106"/>
    <n v="69"/>
    <x v="1"/>
    <s v="plays"/>
    <x v="2970"/>
    <d v="2014-07-18T16:04:11"/>
  </r>
  <r>
    <n v="3205"/>
    <x v="0"/>
    <s v="US"/>
    <s v="USD"/>
    <n v="1409500078"/>
    <n v="1406908078"/>
    <b v="0"/>
    <n v="43"/>
    <b v="1"/>
    <s v="theater/plays"/>
    <n v="100.15624999999999"/>
    <n v="74"/>
    <x v="1"/>
    <s v="plays"/>
    <x v="2971"/>
    <d v="2014-08-31T15:47:58"/>
  </r>
  <r>
    <n v="2107"/>
    <x v="0"/>
    <s v="US"/>
    <s v="USD"/>
    <n v="1480899600"/>
    <n v="1479609520"/>
    <b v="0"/>
    <n v="17"/>
    <b v="1"/>
    <s v="theater/plays"/>
    <n v="105.35000000000001"/>
    <n v="123"/>
    <x v="1"/>
    <s v="plays"/>
    <x v="2972"/>
    <d v="2016-12-05T01:00:00"/>
  </r>
  <r>
    <n v="8740"/>
    <x v="0"/>
    <s v="US"/>
    <s v="USD"/>
    <n v="1451620800"/>
    <n v="1449171508"/>
    <b v="0"/>
    <n v="33"/>
    <b v="1"/>
    <s v="theater/plays"/>
    <n v="174.8"/>
    <n v="264"/>
    <x v="1"/>
    <s v="plays"/>
    <x v="2973"/>
    <d v="2016-01-01T04:00:00"/>
  </r>
  <r>
    <n v="5100"/>
    <x v="0"/>
    <s v="US"/>
    <s v="USD"/>
    <n v="1411695300"/>
    <n v="1409275671"/>
    <b v="0"/>
    <n v="87"/>
    <b v="1"/>
    <s v="theater/plays"/>
    <n v="102"/>
    <n v="58"/>
    <x v="1"/>
    <s v="plays"/>
    <x v="2974"/>
    <d v="2014-09-26T01:35:00"/>
  </r>
  <r>
    <n v="8010"/>
    <x v="0"/>
    <s v="US"/>
    <s v="USD"/>
    <n v="1417057200"/>
    <n v="1414599886"/>
    <b v="0"/>
    <n v="113"/>
    <b v="1"/>
    <s v="theater/plays"/>
    <n v="100.125"/>
    <n v="70"/>
    <x v="1"/>
    <s v="plays"/>
    <x v="2975"/>
    <d v="2014-11-27T03:00:00"/>
  </r>
  <r>
    <n v="120"/>
    <x v="0"/>
    <s v="GB"/>
    <s v="GBP"/>
    <n v="1457870400"/>
    <n v="1456421530"/>
    <b v="0"/>
    <n v="14"/>
    <b v="1"/>
    <s v="theater/plays"/>
    <n v="171.42857142857142"/>
    <n v="8"/>
    <x v="1"/>
    <s v="plays"/>
    <x v="2976"/>
    <d v="2016-03-13T12:00:00"/>
  </r>
  <r>
    <n v="3407"/>
    <x v="0"/>
    <s v="US"/>
    <s v="USD"/>
    <n v="1427076840"/>
    <n v="1421960934"/>
    <b v="0"/>
    <n v="30"/>
    <b v="1"/>
    <s v="theater/plays"/>
    <n v="113.56666666666666"/>
    <n v="113"/>
    <x v="1"/>
    <s v="plays"/>
    <x v="2977"/>
    <d v="2015-03-23T02:14:00"/>
  </r>
  <r>
    <n v="971"/>
    <x v="0"/>
    <s v="US"/>
    <s v="USD"/>
    <n v="1413784740"/>
    <n v="1412954547"/>
    <b v="0"/>
    <n v="16"/>
    <b v="1"/>
    <s v="theater/plays"/>
    <n v="129.46666666666667"/>
    <n v="60"/>
    <x v="1"/>
    <s v="plays"/>
    <x v="2978"/>
    <d v="2014-10-20T05:59:00"/>
  </r>
  <r>
    <n v="5070"/>
    <x v="0"/>
    <s v="US"/>
    <s v="USD"/>
    <n v="1420524000"/>
    <n v="1419104823"/>
    <b v="0"/>
    <n v="46"/>
    <b v="1"/>
    <s v="theater/plays"/>
    <n v="101.4"/>
    <n v="110"/>
    <x v="1"/>
    <s v="plays"/>
    <x v="2979"/>
    <d v="2015-01-06T06:00:00"/>
  </r>
  <r>
    <n v="3275"/>
    <x v="0"/>
    <s v="US"/>
    <s v="USD"/>
    <n v="1440381600"/>
    <n v="1438639130"/>
    <b v="0"/>
    <n v="24"/>
    <b v="1"/>
    <s v="theater/plays"/>
    <n v="109.16666666666666"/>
    <n v="136"/>
    <x v="1"/>
    <s v="plays"/>
    <x v="2980"/>
    <d v="2015-08-24T02:00:00"/>
  </r>
  <r>
    <n v="5157"/>
    <x v="0"/>
    <s v="IE"/>
    <s v="EUR"/>
    <n v="1443014756"/>
    <n v="1439126756"/>
    <b v="1"/>
    <n v="97"/>
    <b v="1"/>
    <s v="theater/spaces"/>
    <n v="128.92500000000001"/>
    <n v="53"/>
    <x v="1"/>
    <s v="spaces"/>
    <x v="2981"/>
    <d v="2015-09-23T13:25:56"/>
  </r>
  <r>
    <n v="5103"/>
    <x v="0"/>
    <s v="GB"/>
    <s v="GBP"/>
    <n v="1455208143"/>
    <n v="1452616143"/>
    <b v="1"/>
    <n v="59"/>
    <b v="1"/>
    <s v="theater/spaces"/>
    <n v="102.06"/>
    <n v="86"/>
    <x v="1"/>
    <s v="spaces"/>
    <x v="2982"/>
    <d v="2016-02-11T16:29:03"/>
  </r>
  <r>
    <n v="169985.91"/>
    <x v="0"/>
    <s v="US"/>
    <s v="USD"/>
    <n v="1415722236"/>
    <n v="1410534636"/>
    <b v="1"/>
    <n v="1095"/>
    <b v="1"/>
    <s v="theater/spaces"/>
    <n v="146.53957758620692"/>
    <n v="155"/>
    <x v="1"/>
    <s v="spaces"/>
    <x v="2983"/>
    <d v="2014-11-11T16:10:36"/>
  </r>
  <r>
    <n v="25088"/>
    <x v="0"/>
    <s v="US"/>
    <s v="USD"/>
    <n v="1472020881"/>
    <n v="1469428881"/>
    <b v="1"/>
    <n v="218"/>
    <b v="1"/>
    <s v="theater/spaces"/>
    <n v="100.352"/>
    <n v="115"/>
    <x v="1"/>
    <s v="spaces"/>
    <x v="2984"/>
    <d v="2016-08-24T06:41:21"/>
  </r>
  <r>
    <n v="12165"/>
    <x v="0"/>
    <s v="NZ"/>
    <s v="NZD"/>
    <n v="1477886400"/>
    <n v="1476228128"/>
    <b v="0"/>
    <n v="111"/>
    <b v="1"/>
    <s v="theater/spaces"/>
    <n v="121.64999999999999"/>
    <n v="109"/>
    <x v="1"/>
    <s v="spaces"/>
    <x v="2985"/>
    <d v="2016-10-31T04:00:00"/>
  </r>
  <r>
    <n v="2532"/>
    <x v="0"/>
    <s v="GB"/>
    <s v="GBP"/>
    <n v="1462100406"/>
    <n v="1456920006"/>
    <b v="0"/>
    <n v="56"/>
    <b v="1"/>
    <s v="theater/spaces"/>
    <n v="105.5"/>
    <n v="45"/>
    <x v="1"/>
    <s v="spaces"/>
    <x v="2986"/>
    <d v="2016-05-01T11:00:06"/>
  </r>
  <r>
    <n v="27600.2"/>
    <x v="0"/>
    <s v="US"/>
    <s v="USD"/>
    <n v="1476316800"/>
    <n v="1473837751"/>
    <b v="0"/>
    <n v="265"/>
    <b v="1"/>
    <s v="theater/spaces"/>
    <n v="110.4008"/>
    <n v="104"/>
    <x v="1"/>
    <s v="spaces"/>
    <x v="2987"/>
    <d v="2016-10-13T00:00:00"/>
  </r>
  <r>
    <n v="1000"/>
    <x v="0"/>
    <s v="GB"/>
    <s v="GBP"/>
    <n v="1466412081"/>
    <n v="1463820081"/>
    <b v="0"/>
    <n v="28"/>
    <b v="1"/>
    <s v="theater/spaces"/>
    <n v="100"/>
    <n v="35"/>
    <x v="1"/>
    <s v="spaces"/>
    <x v="2988"/>
    <d v="2016-06-20T08:41:21"/>
  </r>
  <r>
    <n v="35307"/>
    <x v="0"/>
    <s v="US"/>
    <s v="USD"/>
    <n v="1450673940"/>
    <n v="1448756962"/>
    <b v="0"/>
    <n v="364"/>
    <b v="1"/>
    <s v="theater/spaces"/>
    <n v="176.535"/>
    <n v="96"/>
    <x v="1"/>
    <s v="spaces"/>
    <x v="2989"/>
    <d v="2015-12-21T04:59:00"/>
  </r>
  <r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8780"/>
    <x v="0"/>
    <s v="US"/>
    <s v="USD"/>
    <n v="1485547530"/>
    <n v="1483646730"/>
    <b v="0"/>
    <n v="93"/>
    <b v="1"/>
    <s v="theater/spaces"/>
    <n v="103.29411764705883"/>
    <n v="94"/>
    <x v="1"/>
    <s v="spaces"/>
    <x v="2991"/>
    <d v="2017-01-27T20:05:30"/>
  </r>
  <r>
    <n v="3135"/>
    <x v="0"/>
    <s v="US"/>
    <s v="USD"/>
    <n v="1476037510"/>
    <n v="1473445510"/>
    <b v="0"/>
    <n v="64"/>
    <b v="1"/>
    <s v="theater/spaces"/>
    <n v="104.5"/>
    <n v="48"/>
    <x v="1"/>
    <s v="spaces"/>
    <x v="2992"/>
    <d v="2016-10-09T18:25:10"/>
  </r>
  <r>
    <n v="1003"/>
    <x v="0"/>
    <s v="US"/>
    <s v="USD"/>
    <n v="1455998867"/>
    <n v="1453406867"/>
    <b v="0"/>
    <n v="22"/>
    <b v="1"/>
    <s v="theater/spaces"/>
    <n v="100.29999999999998"/>
    <n v="45"/>
    <x v="1"/>
    <s v="spaces"/>
    <x v="2993"/>
    <d v="2016-02-20T20:07:47"/>
  </r>
  <r>
    <n v="1373.24"/>
    <x v="0"/>
    <s v="GB"/>
    <s v="GBP"/>
    <n v="1412335772"/>
    <n v="1409743772"/>
    <b v="0"/>
    <n v="59"/>
    <b v="1"/>
    <s v="theater/spaces"/>
    <n v="457.74666666666673"/>
    <n v="23"/>
    <x v="1"/>
    <s v="spaces"/>
    <x v="2994"/>
    <d v="2014-10-03T11:29:32"/>
  </r>
  <r>
    <n v="15744"/>
    <x v="0"/>
    <s v="US"/>
    <s v="USD"/>
    <n v="1484841471"/>
    <n v="1482249471"/>
    <b v="0"/>
    <n v="249"/>
    <b v="1"/>
    <s v="theater/spaces"/>
    <n v="104.96000000000001"/>
    <n v="63"/>
    <x v="1"/>
    <s v="spaces"/>
    <x v="2995"/>
    <d v="2017-01-19T15:57:51"/>
  </r>
  <r>
    <n v="60180"/>
    <x v="0"/>
    <s v="US"/>
    <s v="USD"/>
    <n v="1432677240"/>
    <n v="1427493240"/>
    <b v="0"/>
    <n v="392"/>
    <b v="1"/>
    <s v="theater/spaces"/>
    <n v="171.94285714285715"/>
    <n v="153"/>
    <x v="1"/>
    <s v="spaces"/>
    <x v="2996"/>
    <d v="2015-05-26T21:54:00"/>
  </r>
  <r>
    <n v="10373"/>
    <x v="0"/>
    <s v="US"/>
    <s v="USD"/>
    <n v="1488171540"/>
    <n v="1486661793"/>
    <b v="0"/>
    <n v="115"/>
    <b v="1"/>
    <s v="theater/spaces"/>
    <n v="103.73000000000002"/>
    <n v="90"/>
    <x v="1"/>
    <s v="spaces"/>
    <x v="2997"/>
    <d v="2017-02-27T04:59:00"/>
  </r>
  <r>
    <n v="51514.5"/>
    <x v="0"/>
    <s v="US"/>
    <s v="USD"/>
    <n v="1402892700"/>
    <n v="1400474329"/>
    <b v="0"/>
    <n v="433"/>
    <b v="1"/>
    <s v="theater/spaces"/>
    <n v="103.029"/>
    <n v="118"/>
    <x v="1"/>
    <s v="spaces"/>
    <x v="2998"/>
    <d v="2014-06-16T04:25:00"/>
  </r>
  <r>
    <n v="1605"/>
    <x v="0"/>
    <s v="US"/>
    <s v="USD"/>
    <n v="1488333600"/>
    <n v="1487094360"/>
    <b v="0"/>
    <n v="20"/>
    <b v="1"/>
    <s v="theater/spaces"/>
    <n v="118.88888888888889"/>
    <n v="80"/>
    <x v="1"/>
    <s v="spaces"/>
    <x v="2999"/>
    <d v="2017-03-01T02:00:00"/>
  </r>
  <r>
    <n v="500"/>
    <x v="0"/>
    <s v="US"/>
    <s v="USD"/>
    <n v="1485885600"/>
    <n v="1484682670"/>
    <b v="0"/>
    <n v="8"/>
    <b v="1"/>
    <s v="theater/spaces"/>
    <n v="100"/>
    <n v="62"/>
    <x v="1"/>
    <s v="spaces"/>
    <x v="3000"/>
    <d v="2017-01-31T18:00:00"/>
  </r>
  <r>
    <n v="22991.01"/>
    <x v="0"/>
    <s v="US"/>
    <s v="USD"/>
    <n v="1468445382"/>
    <n v="1465853382"/>
    <b v="0"/>
    <n v="175"/>
    <b v="1"/>
    <s v="theater/spaces"/>
    <n v="318.69988910451895"/>
    <n v="131"/>
    <x v="1"/>
    <s v="spaces"/>
    <x v="3001"/>
    <d v="2016-07-13T21:29:42"/>
  </r>
  <r>
    <n v="7595.43"/>
    <x v="0"/>
    <s v="US"/>
    <s v="USD"/>
    <n v="1356552252"/>
    <n v="1353960252"/>
    <b v="0"/>
    <n v="104"/>
    <b v="1"/>
    <s v="theater/spaces"/>
    <n v="108.50614285714286"/>
    <n v="73"/>
    <x v="1"/>
    <s v="spaces"/>
    <x v="3002"/>
    <d v="2012-12-26T20:04:12"/>
  </r>
  <r>
    <n v="3035"/>
    <x v="0"/>
    <s v="US"/>
    <s v="USD"/>
    <n v="1456811940"/>
    <n v="1454098976"/>
    <b v="0"/>
    <n v="17"/>
    <b v="1"/>
    <s v="theater/spaces"/>
    <n v="101.16666666666667"/>
    <n v="178"/>
    <x v="1"/>
    <s v="spaces"/>
    <x v="3003"/>
    <d v="2016-03-01T05:59:00"/>
  </r>
  <r>
    <n v="45126"/>
    <x v="0"/>
    <s v="US"/>
    <s v="USD"/>
    <n v="1416089324"/>
    <n v="1413493724"/>
    <b v="0"/>
    <n v="277"/>
    <b v="1"/>
    <s v="theater/spaces"/>
    <n v="112.815"/>
    <n v="162"/>
    <x v="1"/>
    <s v="spaces"/>
    <x v="3004"/>
    <d v="2014-11-15T22:08:44"/>
  </r>
  <r>
    <n v="12772.6"/>
    <x v="0"/>
    <s v="US"/>
    <s v="USD"/>
    <n v="1412611905"/>
    <n v="1410019905"/>
    <b v="0"/>
    <n v="118"/>
    <b v="1"/>
    <s v="theater/spaces"/>
    <n v="120.49622641509434"/>
    <n v="108"/>
    <x v="1"/>
    <s v="spaces"/>
    <x v="3005"/>
    <d v="2014-10-06T16:11:45"/>
  </r>
  <r>
    <n v="8620"/>
    <x v="0"/>
    <s v="CA"/>
    <s v="CAD"/>
    <n v="1418580591"/>
    <n v="1415988591"/>
    <b v="0"/>
    <n v="97"/>
    <b v="1"/>
    <s v="theater/spaces"/>
    <n v="107.74999999999999"/>
    <n v="88"/>
    <x v="1"/>
    <s v="spaces"/>
    <x v="3006"/>
    <d v="2014-12-14T18:09:51"/>
  </r>
  <r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35"/>
    <x v="0"/>
    <s v="US"/>
    <s v="USD"/>
    <n v="1453352719"/>
    <n v="1450760719"/>
    <b v="0"/>
    <n v="26"/>
    <b v="1"/>
    <s v="theater/spaces"/>
    <n v="101.16666666666667"/>
    <n v="116"/>
    <x v="1"/>
    <s v="spaces"/>
    <x v="3008"/>
    <d v="2016-01-21T05:05:19"/>
  </r>
  <r>
    <n v="29939"/>
    <x v="0"/>
    <s v="US"/>
    <s v="USD"/>
    <n v="1417012840"/>
    <n v="1414417240"/>
    <b v="0"/>
    <n v="128"/>
    <b v="1"/>
    <s v="theater/spaces"/>
    <n v="119.756"/>
    <n v="233"/>
    <x v="1"/>
    <s v="spaces"/>
    <x v="3009"/>
    <d v="2014-11-26T14:40:40"/>
  </r>
  <r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71"/>
    <x v="0"/>
    <s v="ES"/>
    <s v="EUR"/>
    <n v="1450911540"/>
    <n v="1448536516"/>
    <b v="0"/>
    <n v="25"/>
    <b v="1"/>
    <s v="theater/spaces"/>
    <n v="123.66666666666666"/>
    <n v="14"/>
    <x v="1"/>
    <s v="spaces"/>
    <x v="3011"/>
    <d v="2015-12-23T22:59:00"/>
  </r>
  <r>
    <n v="4685"/>
    <x v="0"/>
    <s v="US"/>
    <s v="USD"/>
    <n v="1423587130"/>
    <n v="1421772730"/>
    <b v="0"/>
    <n v="55"/>
    <b v="1"/>
    <s v="theater/spaces"/>
    <n v="117.12499999999999"/>
    <n v="85"/>
    <x v="1"/>
    <s v="spaces"/>
    <x v="3012"/>
    <d v="2015-02-10T16:52:10"/>
  </r>
  <r>
    <n v="15696"/>
    <x v="0"/>
    <s v="US"/>
    <s v="USD"/>
    <n v="1434917049"/>
    <n v="1432325049"/>
    <b v="0"/>
    <n v="107"/>
    <b v="1"/>
    <s v="theater/spaces"/>
    <n v="156.96"/>
    <n v="146"/>
    <x v="1"/>
    <s v="spaces"/>
    <x v="3013"/>
    <d v="2015-06-21T20:04:09"/>
  </r>
  <r>
    <n v="28276"/>
    <x v="0"/>
    <s v="US"/>
    <s v="USD"/>
    <n v="1415163600"/>
    <n v="1412737080"/>
    <b v="0"/>
    <n v="557"/>
    <b v="1"/>
    <s v="theater/spaces"/>
    <n v="113.104"/>
    <n v="50"/>
    <x v="1"/>
    <s v="spaces"/>
    <x v="3014"/>
    <d v="2014-11-05T05:00:00"/>
  </r>
  <r>
    <n v="3508"/>
    <x v="0"/>
    <s v="US"/>
    <s v="USD"/>
    <n v="1402459200"/>
    <n v="1401125238"/>
    <b v="0"/>
    <n v="40"/>
    <b v="1"/>
    <s v="theater/spaces"/>
    <n v="103.17647058823529"/>
    <n v="87"/>
    <x v="1"/>
    <s v="spaces"/>
    <x v="3015"/>
    <d v="2014-06-11T04:00:00"/>
  </r>
  <r>
    <n v="8722"/>
    <x v="0"/>
    <s v="US"/>
    <s v="USD"/>
    <n v="1405688952"/>
    <n v="1400504952"/>
    <b v="0"/>
    <n v="36"/>
    <b v="1"/>
    <s v="theater/spaces"/>
    <n v="102.61176470588236"/>
    <n v="242"/>
    <x v="1"/>
    <s v="spaces"/>
    <x v="3016"/>
    <d v="2014-07-18T13:09:12"/>
  </r>
  <r>
    <n v="23285"/>
    <x v="0"/>
    <s v="US"/>
    <s v="USD"/>
    <n v="1408566243"/>
    <n v="1405974243"/>
    <b v="0"/>
    <n v="159"/>
    <b v="1"/>
    <s v="theater/spaces"/>
    <n v="105.84090909090908"/>
    <n v="146"/>
    <x v="1"/>
    <s v="spaces"/>
    <x v="3017"/>
    <d v="2014-08-20T20:24:03"/>
  </r>
  <r>
    <n v="4230"/>
    <x v="0"/>
    <s v="FR"/>
    <s v="EUR"/>
    <n v="1437429600"/>
    <n v="1433747376"/>
    <b v="0"/>
    <n v="41"/>
    <b v="1"/>
    <s v="theater/spaces"/>
    <n v="100.71428571428571"/>
    <n v="103"/>
    <x v="1"/>
    <s v="spaces"/>
    <x v="3018"/>
    <d v="2015-07-20T22:00:00"/>
  </r>
  <r>
    <n v="18185"/>
    <x v="0"/>
    <s v="US"/>
    <s v="USD"/>
    <n v="1401159600"/>
    <n v="1398801620"/>
    <b v="0"/>
    <n v="226"/>
    <b v="1"/>
    <s v="theater/spaces"/>
    <n v="121.23333333333332"/>
    <n v="80"/>
    <x v="1"/>
    <s v="spaces"/>
    <x v="3019"/>
    <d v="2014-05-27T03:00:00"/>
  </r>
  <r>
    <n v="7040"/>
    <x v="0"/>
    <s v="US"/>
    <s v="USD"/>
    <n v="1439583533"/>
    <n v="1434399533"/>
    <b v="0"/>
    <n v="30"/>
    <b v="1"/>
    <s v="theater/spaces"/>
    <n v="100.57142857142858"/>
    <n v="234"/>
    <x v="1"/>
    <s v="spaces"/>
    <x v="3020"/>
    <d v="2015-08-14T20:18:53"/>
  </r>
  <r>
    <n v="5221"/>
    <x v="0"/>
    <s v="US"/>
    <s v="USD"/>
    <n v="1479794340"/>
    <n v="1476715869"/>
    <b v="0"/>
    <n v="103"/>
    <b v="1"/>
    <s v="theater/spaces"/>
    <n v="116.02222222222223"/>
    <n v="50"/>
    <x v="1"/>
    <s v="spaces"/>
    <x v="3021"/>
    <d v="2016-11-22T05:59:00"/>
  </r>
  <r>
    <n v="10088"/>
    <x v="0"/>
    <s v="US"/>
    <s v="USD"/>
    <n v="1472338409"/>
    <n v="1468450409"/>
    <b v="0"/>
    <n v="62"/>
    <b v="1"/>
    <s v="theater/spaces"/>
    <n v="100.88"/>
    <n v="162"/>
    <x v="1"/>
    <s v="spaces"/>
    <x v="3022"/>
    <d v="2016-08-27T22:53:29"/>
  </r>
  <r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12321"/>
    <x v="0"/>
    <s v="US"/>
    <s v="USD"/>
    <n v="1349567475"/>
    <n v="1346975475"/>
    <b v="0"/>
    <n v="182"/>
    <b v="1"/>
    <s v="theater/spaces"/>
    <n v="246.42"/>
    <n v="67"/>
    <x v="1"/>
    <s v="spaces"/>
    <x v="3024"/>
    <d v="2012-10-06T23:51:15"/>
  </r>
  <r>
    <n v="7555"/>
    <x v="0"/>
    <s v="GB"/>
    <s v="GBP"/>
    <n v="1401465600"/>
    <n v="1399032813"/>
    <b v="0"/>
    <n v="145"/>
    <b v="1"/>
    <s v="theater/spaces"/>
    <n v="302.2"/>
    <n v="52"/>
    <x v="1"/>
    <s v="spaces"/>
    <x v="3025"/>
    <d v="2014-05-30T16:00:00"/>
  </r>
  <r>
    <n v="1290"/>
    <x v="0"/>
    <s v="GB"/>
    <s v="GBP"/>
    <n v="1488538892"/>
    <n v="1487329292"/>
    <b v="0"/>
    <n v="25"/>
    <b v="1"/>
    <s v="theater/spaces"/>
    <n v="143.33333333333334"/>
    <n v="51"/>
    <x v="1"/>
    <s v="spaces"/>
    <x v="3026"/>
    <d v="2017-03-03T11:01:32"/>
  </r>
  <r>
    <n v="52576"/>
    <x v="0"/>
    <s v="US"/>
    <s v="USD"/>
    <n v="1426866851"/>
    <n v="1424278451"/>
    <b v="0"/>
    <n v="320"/>
    <b v="1"/>
    <s v="theater/spaces"/>
    <n v="131.44"/>
    <n v="164"/>
    <x v="1"/>
    <s v="spaces"/>
    <x v="3027"/>
    <d v="2015-03-20T15:54:11"/>
  </r>
  <r>
    <n v="8401"/>
    <x v="0"/>
    <s v="US"/>
    <s v="USD"/>
    <n v="1471242025"/>
    <n v="1468650025"/>
    <b v="0"/>
    <n v="99"/>
    <b v="1"/>
    <s v="theater/spaces"/>
    <n v="168.01999999999998"/>
    <n v="84"/>
    <x v="1"/>
    <s v="spaces"/>
    <x v="3028"/>
    <d v="2016-08-15T06:20:25"/>
  </r>
  <r>
    <n v="32903"/>
    <x v="0"/>
    <s v="US"/>
    <s v="USD"/>
    <n v="1416285300"/>
    <n v="1413824447"/>
    <b v="0"/>
    <n v="348"/>
    <b v="1"/>
    <s v="theater/spaces"/>
    <n v="109.67666666666666"/>
    <n v="94"/>
    <x v="1"/>
    <s v="spaces"/>
    <x v="3029"/>
    <d v="2014-11-18T04:35:00"/>
  </r>
  <r>
    <n v="1867"/>
    <x v="0"/>
    <s v="US"/>
    <s v="USD"/>
    <n v="1442426171"/>
    <n v="1439834171"/>
    <b v="0"/>
    <n v="41"/>
    <b v="1"/>
    <s v="theater/spaces"/>
    <n v="106.6857142857143"/>
    <n v="45"/>
    <x v="1"/>
    <s v="spaces"/>
    <x v="3030"/>
    <d v="2015-09-16T17:56:11"/>
  </r>
  <r>
    <n v="1500"/>
    <x v="0"/>
    <s v="US"/>
    <s v="USD"/>
    <n v="1476479447"/>
    <n v="1471295447"/>
    <b v="0"/>
    <n v="29"/>
    <b v="1"/>
    <s v="theater/spaces"/>
    <n v="100"/>
    <n v="51"/>
    <x v="1"/>
    <s v="spaces"/>
    <x v="3031"/>
    <d v="2016-10-14T21:10:47"/>
  </r>
  <r>
    <n v="1272"/>
    <x v="0"/>
    <s v="US"/>
    <s v="USD"/>
    <n v="1441933459"/>
    <n v="1439341459"/>
    <b v="0"/>
    <n v="25"/>
    <b v="1"/>
    <s v="theater/spaces"/>
    <n v="127.2"/>
    <n v="50"/>
    <x v="1"/>
    <s v="spaces"/>
    <x v="3032"/>
    <d v="2015-09-11T01:04:19"/>
  </r>
  <r>
    <n v="4396"/>
    <x v="0"/>
    <s v="US"/>
    <s v="USD"/>
    <n v="1471487925"/>
    <n v="1468895925"/>
    <b v="0"/>
    <n v="23"/>
    <b v="1"/>
    <s v="theater/spaces"/>
    <n v="146.53333333333333"/>
    <n v="191"/>
    <x v="1"/>
    <s v="spaces"/>
    <x v="3033"/>
    <d v="2016-08-18T02:38:45"/>
  </r>
  <r>
    <n v="112536"/>
    <x v="0"/>
    <s v="US"/>
    <s v="USD"/>
    <n v="1477972740"/>
    <n v="1475326255"/>
    <b v="0"/>
    <n v="1260"/>
    <b v="1"/>
    <s v="theater/spaces"/>
    <n v="112.53599999999999"/>
    <n v="89"/>
    <x v="1"/>
    <s v="spaces"/>
    <x v="3034"/>
    <d v="2016-11-01T03:59:00"/>
  </r>
  <r>
    <n v="27196.71"/>
    <x v="0"/>
    <s v="US"/>
    <s v="USD"/>
    <n v="1367674009"/>
    <n v="1365082009"/>
    <b v="0"/>
    <n v="307"/>
    <b v="1"/>
    <s v="theater/spaces"/>
    <n v="108.78684000000001"/>
    <n v="88"/>
    <x v="1"/>
    <s v="spaces"/>
    <x v="3035"/>
    <d v="2013-05-04T13:26:49"/>
  </r>
  <r>
    <n v="31683"/>
    <x v="0"/>
    <s v="US"/>
    <s v="USD"/>
    <n v="1376654340"/>
    <n v="1373568644"/>
    <b v="0"/>
    <n v="329"/>
    <b v="1"/>
    <s v="theater/spaces"/>
    <n v="126.732"/>
    <n v="96"/>
    <x v="1"/>
    <s v="spaces"/>
    <x v="3036"/>
    <d v="2013-08-16T11:59:00"/>
  </r>
  <r>
    <n v="1066"/>
    <x v="0"/>
    <s v="US"/>
    <s v="USD"/>
    <n v="1285995540"/>
    <n v="1279574773"/>
    <b v="0"/>
    <n v="32"/>
    <b v="1"/>
    <s v="theater/spaces"/>
    <n v="213.20000000000002"/>
    <n v="33"/>
    <x v="1"/>
    <s v="spaces"/>
    <x v="3037"/>
    <d v="2010-10-02T04:59:00"/>
  </r>
  <r>
    <n v="1005"/>
    <x v="0"/>
    <s v="US"/>
    <s v="USD"/>
    <n v="1457071397"/>
    <n v="1451887397"/>
    <b v="0"/>
    <n v="27"/>
    <b v="1"/>
    <s v="theater/spaces"/>
    <n v="100.49999999999999"/>
    <n v="37"/>
    <x v="1"/>
    <s v="spaces"/>
    <x v="3038"/>
    <d v="2016-03-04T06:03:17"/>
  </r>
  <r>
    <n v="21742.78"/>
    <x v="0"/>
    <s v="US"/>
    <s v="USD"/>
    <n v="1388303940"/>
    <n v="1386011038"/>
    <b v="0"/>
    <n v="236"/>
    <b v="1"/>
    <s v="theater/spaces"/>
    <n v="108.71389999999998"/>
    <n v="92"/>
    <x v="1"/>
    <s v="spaces"/>
    <x v="3039"/>
    <d v="2013-12-29T07:59:00"/>
  </r>
  <r>
    <n v="3225"/>
    <x v="0"/>
    <s v="US"/>
    <s v="USD"/>
    <n v="1435359600"/>
    <n v="1434999621"/>
    <b v="0"/>
    <n v="42"/>
    <b v="1"/>
    <s v="theater/spaces"/>
    <n v="107.5"/>
    <n v="76"/>
    <x v="1"/>
    <s v="spaces"/>
    <x v="3040"/>
    <d v="2015-06-26T23:00:00"/>
  </r>
  <r>
    <n v="9170"/>
    <x v="0"/>
    <s v="US"/>
    <s v="USD"/>
    <n v="1453323048"/>
    <n v="1450731048"/>
    <b v="0"/>
    <n v="95"/>
    <b v="1"/>
    <s v="theater/spaces"/>
    <n v="110.48192771084338"/>
    <n v="96"/>
    <x v="1"/>
    <s v="spaces"/>
    <x v="3041"/>
    <d v="2016-01-20T20:50:48"/>
  </r>
  <r>
    <n v="1920"/>
    <x v="0"/>
    <s v="GB"/>
    <s v="GBP"/>
    <n v="1444149047"/>
    <n v="1441557047"/>
    <b v="0"/>
    <n v="37"/>
    <b v="1"/>
    <s v="theater/spaces"/>
    <n v="128"/>
    <n v="51"/>
    <x v="1"/>
    <s v="spaces"/>
    <x v="3042"/>
    <d v="2015-10-06T16:30:47"/>
  </r>
  <r>
    <n v="16501"/>
    <x v="0"/>
    <s v="CA"/>
    <s v="CAD"/>
    <n v="1429152600"/>
    <n v="1426815699"/>
    <b v="0"/>
    <n v="128"/>
    <b v="1"/>
    <s v="theater/spaces"/>
    <n v="110.00666666666667"/>
    <n v="128"/>
    <x v="1"/>
    <s v="spaces"/>
    <x v="3043"/>
    <d v="2015-04-16T02:50:00"/>
  </r>
  <r>
    <n v="13121"/>
    <x v="0"/>
    <s v="US"/>
    <s v="USD"/>
    <n v="1454433998"/>
    <n v="1453137998"/>
    <b v="0"/>
    <n v="156"/>
    <b v="1"/>
    <s v="theater/spaces"/>
    <n v="109.34166666666667"/>
    <n v="84"/>
    <x v="1"/>
    <s v="spaces"/>
    <x v="3044"/>
    <d v="2016-02-02T17:26:38"/>
  </r>
  <r>
    <n v="5308.26"/>
    <x v="0"/>
    <s v="US"/>
    <s v="USD"/>
    <n v="1408679055"/>
    <n v="1406087055"/>
    <b v="0"/>
    <n v="64"/>
    <b v="1"/>
    <s v="theater/spaces"/>
    <n v="132.70650000000001"/>
    <n v="82"/>
    <x v="1"/>
    <s v="spaces"/>
    <x v="3045"/>
    <d v="2014-08-22T03:44:15"/>
  </r>
  <r>
    <n v="15077"/>
    <x v="0"/>
    <s v="US"/>
    <s v="USD"/>
    <n v="1410324720"/>
    <n v="1407784586"/>
    <b v="0"/>
    <n v="58"/>
    <b v="1"/>
    <s v="theater/spaces"/>
    <n v="190.84810126582278"/>
    <n v="259"/>
    <x v="1"/>
    <s v="spaces"/>
    <x v="3046"/>
    <d v="2014-09-10T04:52:00"/>
  </r>
  <r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8320"/>
    <x v="0"/>
    <s v="US"/>
    <s v="USD"/>
    <n v="1420060920"/>
    <n v="1417556262"/>
    <b v="0"/>
    <n v="47"/>
    <b v="1"/>
    <s v="theater/spaces"/>
    <n v="166.4"/>
    <n v="177"/>
    <x v="1"/>
    <s v="spaces"/>
    <x v="3048"/>
    <d v="2014-12-31T21:22:00"/>
  </r>
  <r>
    <n v="4000"/>
    <x v="0"/>
    <s v="US"/>
    <s v="USD"/>
    <n v="1434241255"/>
    <n v="1431649255"/>
    <b v="0"/>
    <n v="54"/>
    <b v="1"/>
    <s v="theater/spaces"/>
    <n v="106.66666666666667"/>
    <n v="74"/>
    <x v="1"/>
    <s v="spaces"/>
    <x v="3049"/>
    <d v="2015-06-14T00:20:55"/>
  </r>
  <r>
    <n v="636"/>
    <x v="0"/>
    <s v="US"/>
    <s v="USD"/>
    <n v="1462420960"/>
    <n v="1459828960"/>
    <b v="0"/>
    <n v="9"/>
    <b v="1"/>
    <s v="theater/spaces"/>
    <n v="106"/>
    <n v="70"/>
    <x v="1"/>
    <s v="spaces"/>
    <x v="3050"/>
    <d v="2016-05-05T04:02:40"/>
  </r>
  <r>
    <n v="827"/>
    <x v="2"/>
    <s v="GB"/>
    <s v="GBP"/>
    <n v="1486547945"/>
    <n v="1483955945"/>
    <b v="1"/>
    <n v="35"/>
    <b v="0"/>
    <s v="theater/spaces"/>
    <n v="23.62857142857143"/>
    <n v="23"/>
    <x v="1"/>
    <s v="spaces"/>
    <x v="3051"/>
    <d v="2017-02-08T09:59:05"/>
  </r>
  <r>
    <n v="75"/>
    <x v="2"/>
    <s v="US"/>
    <s v="USD"/>
    <n v="1432828740"/>
    <n v="1430237094"/>
    <b v="0"/>
    <n v="2"/>
    <b v="0"/>
    <s v="theater/spaces"/>
    <n v="0.15"/>
    <n v="37"/>
    <x v="1"/>
    <s v="spaces"/>
    <x v="3052"/>
    <d v="2015-05-28T15:59:00"/>
  </r>
  <r>
    <n v="40"/>
    <x v="2"/>
    <s v="US"/>
    <s v="USD"/>
    <n v="1412222340"/>
    <n v="1407781013"/>
    <b v="0"/>
    <n v="3"/>
    <b v="0"/>
    <s v="theater/spaces"/>
    <n v="0.4"/>
    <n v="13"/>
    <x v="1"/>
    <s v="spaces"/>
    <x v="3053"/>
    <d v="2014-10-02T03:59:00"/>
  </r>
  <r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35"/>
    <x v="2"/>
    <s v="US"/>
    <s v="USD"/>
    <n v="1443422134"/>
    <n v="1440830134"/>
    <b v="0"/>
    <n v="6"/>
    <b v="0"/>
    <s v="theater/spaces"/>
    <n v="0.15227272727272728"/>
    <n v="55"/>
    <x v="1"/>
    <s v="spaces"/>
    <x v="3060"/>
    <d v="2015-09-28T06:35:34"/>
  </r>
  <r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6684"/>
    <x v="2"/>
    <s v="US"/>
    <s v="USD"/>
    <n v="1443636000"/>
    <n v="1441111892"/>
    <b v="0"/>
    <n v="67"/>
    <b v="0"/>
    <s v="theater/spaces"/>
    <n v="66.84"/>
    <n v="99"/>
    <x v="1"/>
    <s v="spaces"/>
    <x v="3062"/>
    <d v="2015-09-30T18:00:00"/>
  </r>
  <r>
    <n v="587"/>
    <x v="2"/>
    <s v="US"/>
    <s v="USD"/>
    <n v="1477174138"/>
    <n v="1474150138"/>
    <b v="0"/>
    <n v="23"/>
    <b v="0"/>
    <s v="theater/spaces"/>
    <n v="19.566666666666666"/>
    <n v="25"/>
    <x v="1"/>
    <s v="spaces"/>
    <x v="3063"/>
    <d v="2016-10-22T22:08:58"/>
  </r>
  <r>
    <n v="8471"/>
    <x v="2"/>
    <s v="US"/>
    <s v="USD"/>
    <n v="1448175540"/>
    <n v="1445483246"/>
    <b v="0"/>
    <n v="72"/>
    <b v="0"/>
    <s v="theater/spaces"/>
    <n v="11.294666666666666"/>
    <n v="117"/>
    <x v="1"/>
    <s v="spaces"/>
    <x v="3064"/>
    <d v="2015-11-22T06:59:00"/>
  </r>
  <r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41950"/>
    <x v="2"/>
    <s v="AU"/>
    <s v="AUD"/>
    <n v="1468128537"/>
    <n v="1465536537"/>
    <b v="0"/>
    <n v="15"/>
    <b v="0"/>
    <s v="theater/spaces"/>
    <n v="11.985714285714286"/>
    <n v="2796"/>
    <x v="1"/>
    <s v="spaces"/>
    <x v="3066"/>
    <d v="2016-07-10T05:28:57"/>
  </r>
  <r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175"/>
    <x v="2"/>
    <s v="US"/>
    <s v="USD"/>
    <n v="1445013352"/>
    <n v="1442421352"/>
    <b v="0"/>
    <n v="2"/>
    <b v="0"/>
    <s v="theater/spaces"/>
    <n v="6.9999999999999993E-2"/>
    <n v="87"/>
    <x v="1"/>
    <s v="spaces"/>
    <x v="3068"/>
    <d v="2015-10-16T16:35:52"/>
  </r>
  <r>
    <n v="141"/>
    <x v="2"/>
    <s v="US"/>
    <s v="USD"/>
    <n v="1418587234"/>
    <n v="1415995234"/>
    <b v="0"/>
    <n v="7"/>
    <b v="0"/>
    <s v="theater/spaces"/>
    <n v="14.099999999999998"/>
    <n v="20"/>
    <x v="1"/>
    <s v="spaces"/>
    <x v="3069"/>
    <d v="2014-12-14T20:00:34"/>
  </r>
  <r>
    <n v="334"/>
    <x v="2"/>
    <s v="GB"/>
    <s v="GBP"/>
    <n v="1481132169"/>
    <n v="1479317769"/>
    <b v="0"/>
    <n v="16"/>
    <b v="0"/>
    <s v="theater/spaces"/>
    <n v="3.34"/>
    <n v="20"/>
    <x v="1"/>
    <s v="spaces"/>
    <x v="3070"/>
    <d v="2016-12-07T17:36:09"/>
  </r>
  <r>
    <n v="7173"/>
    <x v="2"/>
    <s v="US"/>
    <s v="USD"/>
    <n v="1429595940"/>
    <n v="1428082481"/>
    <b v="0"/>
    <n v="117"/>
    <b v="0"/>
    <s v="theater/spaces"/>
    <n v="59.774999999999999"/>
    <n v="61"/>
    <x v="1"/>
    <s v="spaces"/>
    <x v="3071"/>
    <d v="2015-04-21T05:59:00"/>
  </r>
  <r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645"/>
    <x v="2"/>
    <s v="US"/>
    <s v="USD"/>
    <n v="1434309540"/>
    <n v="1429287900"/>
    <b v="0"/>
    <n v="7"/>
    <b v="0"/>
    <s v="theater/spaces"/>
    <n v="2.3035714285714284E-2"/>
    <n v="92"/>
    <x v="1"/>
    <s v="spaces"/>
    <x v="3073"/>
    <d v="2015-06-14T19:19:00"/>
  </r>
  <r>
    <n v="22"/>
    <x v="2"/>
    <s v="FR"/>
    <s v="EUR"/>
    <n v="1457617359"/>
    <n v="1455025359"/>
    <b v="0"/>
    <n v="3"/>
    <b v="0"/>
    <s v="theater/spaces"/>
    <n v="8.8000000000000009E-2"/>
    <n v="7"/>
    <x v="1"/>
    <s v="spaces"/>
    <x v="3074"/>
    <d v="2016-03-10T13:42:39"/>
  </r>
  <r>
    <n v="1296"/>
    <x v="2"/>
    <s v="US"/>
    <s v="USD"/>
    <n v="1471573640"/>
    <n v="1467253640"/>
    <b v="0"/>
    <n v="20"/>
    <b v="0"/>
    <s v="theater/spaces"/>
    <n v="8.64"/>
    <n v="64"/>
    <x v="1"/>
    <s v="spaces"/>
    <x v="3075"/>
    <d v="2016-08-19T02:27:20"/>
  </r>
  <r>
    <n v="1506"/>
    <x v="2"/>
    <s v="US"/>
    <s v="USD"/>
    <n v="1444405123"/>
    <n v="1439221123"/>
    <b v="0"/>
    <n v="50"/>
    <b v="0"/>
    <s v="theater/spaces"/>
    <n v="15.06"/>
    <n v="30"/>
    <x v="1"/>
    <s v="spaces"/>
    <x v="3076"/>
    <d v="2015-10-09T15:38:43"/>
  </r>
  <r>
    <n v="105"/>
    <x v="2"/>
    <s v="CA"/>
    <s v="CAD"/>
    <n v="1488495478"/>
    <n v="1485903478"/>
    <b v="0"/>
    <n v="2"/>
    <b v="0"/>
    <s v="theater/spaces"/>
    <n v="0.47727272727272729"/>
    <n v="52"/>
    <x v="1"/>
    <s v="spaces"/>
    <x v="3077"/>
    <d v="2017-03-02T22:57:58"/>
  </r>
  <r>
    <n v="71"/>
    <x v="2"/>
    <s v="US"/>
    <s v="USD"/>
    <n v="1424920795"/>
    <n v="1422328795"/>
    <b v="0"/>
    <n v="3"/>
    <b v="0"/>
    <s v="theater/spaces"/>
    <n v="0.11833333333333333"/>
    <n v="23"/>
    <x v="1"/>
    <s v="spaces"/>
    <x v="3078"/>
    <d v="2015-02-26T03:19:55"/>
  </r>
  <r>
    <n v="11226"/>
    <x v="2"/>
    <s v="US"/>
    <s v="USD"/>
    <n v="1427040435"/>
    <n v="1424452035"/>
    <b v="0"/>
    <n v="27"/>
    <b v="0"/>
    <s v="theater/spaces"/>
    <n v="0.8417399858735245"/>
    <n v="415"/>
    <x v="1"/>
    <s v="spaces"/>
    <x v="3079"/>
    <d v="2015-03-22T16:07:15"/>
  </r>
  <r>
    <n v="376"/>
    <x v="2"/>
    <s v="US"/>
    <s v="USD"/>
    <n v="1419644444"/>
    <n v="1414456844"/>
    <b v="0"/>
    <n v="7"/>
    <b v="0"/>
    <s v="theater/spaces"/>
    <n v="1.8799999999999997E-2"/>
    <n v="53"/>
    <x v="1"/>
    <s v="spaces"/>
    <x v="3080"/>
    <d v="2014-12-27T01:40:44"/>
  </r>
  <r>
    <n v="2103"/>
    <x v="2"/>
    <s v="US"/>
    <s v="USD"/>
    <n v="1442722891"/>
    <n v="1440130891"/>
    <b v="0"/>
    <n v="5"/>
    <b v="0"/>
    <s v="theater/spaces"/>
    <n v="0.21029999999999999"/>
    <n v="420"/>
    <x v="1"/>
    <s v="spaces"/>
    <x v="3081"/>
    <d v="2015-09-20T04:21:31"/>
  </r>
  <r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56"/>
    <x v="2"/>
    <s v="US"/>
    <s v="USD"/>
    <n v="1409547600"/>
    <n v="1406986278"/>
    <b v="0"/>
    <n v="3"/>
    <b v="0"/>
    <s v="theater/spaces"/>
    <n v="0.27999999999999997"/>
    <n v="18"/>
    <x v="1"/>
    <s v="spaces"/>
    <x v="3083"/>
    <d v="2014-09-01T05:00:00"/>
  </r>
  <r>
    <n v="470"/>
    <x v="2"/>
    <s v="US"/>
    <s v="USD"/>
    <n v="1430851680"/>
    <n v="1428340931"/>
    <b v="0"/>
    <n v="6"/>
    <b v="0"/>
    <s v="theater/spaces"/>
    <n v="11.57920670115792"/>
    <n v="78"/>
    <x v="1"/>
    <s v="spaces"/>
    <x v="3084"/>
    <d v="2015-05-05T18:48:00"/>
  </r>
  <r>
    <n v="610"/>
    <x v="2"/>
    <s v="US"/>
    <s v="USD"/>
    <n v="1443561159"/>
    <n v="1440969159"/>
    <b v="0"/>
    <n v="9"/>
    <b v="0"/>
    <s v="theater/spaces"/>
    <n v="2.44"/>
    <n v="67"/>
    <x v="1"/>
    <s v="spaces"/>
    <x v="3085"/>
    <d v="2015-09-29T21:12:39"/>
  </r>
  <r>
    <n v="50"/>
    <x v="2"/>
    <s v="IT"/>
    <s v="EUR"/>
    <n v="1439827559"/>
    <n v="1434643559"/>
    <b v="0"/>
    <n v="3"/>
    <b v="0"/>
    <s v="theater/spaces"/>
    <n v="0.25"/>
    <n v="16"/>
    <x v="1"/>
    <s v="spaces"/>
    <x v="3086"/>
    <d v="2015-08-17T16:05:59"/>
  </r>
  <r>
    <n v="125"/>
    <x v="2"/>
    <s v="US"/>
    <s v="USD"/>
    <n v="1482294990"/>
    <n v="1477107390"/>
    <b v="0"/>
    <n v="2"/>
    <b v="0"/>
    <s v="theater/spaces"/>
    <n v="0.625"/>
    <n v="62"/>
    <x v="1"/>
    <s v="spaces"/>
    <x v="3087"/>
    <d v="2016-12-21T04:36:30"/>
  </r>
  <r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5854"/>
    <x v="2"/>
    <s v="US"/>
    <s v="USD"/>
    <n v="1468029540"/>
    <n v="1465304483"/>
    <b v="0"/>
    <n v="45"/>
    <b v="0"/>
    <s v="theater/spaces"/>
    <n v="23.416"/>
    <n v="130"/>
    <x v="1"/>
    <s v="spaces"/>
    <x v="3089"/>
    <d v="2016-07-09T01:59:00"/>
  </r>
  <r>
    <n v="11432"/>
    <x v="2"/>
    <s v="US"/>
    <s v="USD"/>
    <n v="1430505545"/>
    <n v="1425325145"/>
    <b v="0"/>
    <n v="9"/>
    <b v="0"/>
    <s v="theater/spaces"/>
    <n v="5.0808888888888886"/>
    <n v="1270"/>
    <x v="1"/>
    <s v="spaces"/>
    <x v="3090"/>
    <d v="2015-05-01T18:39:05"/>
  </r>
  <r>
    <n v="796"/>
    <x v="2"/>
    <s v="US"/>
    <s v="USD"/>
    <n v="1471214743"/>
    <n v="1468622743"/>
    <b v="0"/>
    <n v="9"/>
    <b v="0"/>
    <s v="theater/spaces"/>
    <n v="15.920000000000002"/>
    <n v="88"/>
    <x v="1"/>
    <s v="spaces"/>
    <x v="3091"/>
    <d v="2016-08-14T22:45:43"/>
  </r>
  <r>
    <n v="1183.19"/>
    <x v="2"/>
    <s v="US"/>
    <s v="USD"/>
    <n v="1444946400"/>
    <n v="1441723912"/>
    <b v="0"/>
    <n v="21"/>
    <b v="0"/>
    <s v="theater/spaces"/>
    <n v="1.1831900000000002"/>
    <n v="56"/>
    <x v="1"/>
    <s v="spaces"/>
    <x v="3092"/>
    <d v="2015-10-15T22:00:00"/>
  </r>
  <r>
    <n v="910"/>
    <x v="2"/>
    <s v="CA"/>
    <s v="CAD"/>
    <n v="1401595140"/>
    <n v="1398980941"/>
    <b v="0"/>
    <n v="17"/>
    <b v="0"/>
    <s v="theater/spaces"/>
    <n v="22.75"/>
    <n v="53"/>
    <x v="1"/>
    <s v="spaces"/>
    <x v="3093"/>
    <d v="2014-06-01T03:59:00"/>
  </r>
  <r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795"/>
    <x v="2"/>
    <s v="US"/>
    <s v="USD"/>
    <n v="1432151326"/>
    <n v="1429559326"/>
    <b v="0"/>
    <n v="14"/>
    <b v="0"/>
    <s v="theater/spaces"/>
    <n v="3.9750000000000001"/>
    <n v="56"/>
    <x v="1"/>
    <s v="spaces"/>
    <x v="3096"/>
    <d v="2015-05-20T19:48:46"/>
  </r>
  <r>
    <n v="1715"/>
    <x v="2"/>
    <s v="GB"/>
    <s v="GBP"/>
    <n v="1475848800"/>
    <n v="1474027501"/>
    <b v="0"/>
    <n v="42"/>
    <b v="0"/>
    <s v="theater/spaces"/>
    <n v="17.150000000000002"/>
    <n v="40"/>
    <x v="1"/>
    <s v="spaces"/>
    <x v="3097"/>
    <d v="2016-10-07T14:00:00"/>
  </r>
  <r>
    <n v="1758"/>
    <x v="2"/>
    <s v="US"/>
    <s v="USD"/>
    <n v="1454890620"/>
    <n v="1450724449"/>
    <b v="0"/>
    <n v="27"/>
    <b v="0"/>
    <s v="theater/spaces"/>
    <n v="3.6080041046690612"/>
    <n v="65"/>
    <x v="1"/>
    <s v="spaces"/>
    <x v="3098"/>
    <d v="2016-02-08T00:17:00"/>
  </r>
  <r>
    <n v="278"/>
    <x v="2"/>
    <s v="US"/>
    <s v="USD"/>
    <n v="1455251591"/>
    <n v="1452659591"/>
    <b v="0"/>
    <n v="5"/>
    <b v="0"/>
    <s v="theater/spaces"/>
    <n v="13.900000000000002"/>
    <n v="55"/>
    <x v="1"/>
    <s v="spaces"/>
    <x v="3099"/>
    <d v="2016-02-12T04:33:11"/>
  </r>
  <r>
    <n v="1827"/>
    <x v="2"/>
    <s v="US"/>
    <s v="USD"/>
    <n v="1413816975"/>
    <n v="1411224975"/>
    <b v="0"/>
    <n v="13"/>
    <b v="0"/>
    <s v="theater/spaces"/>
    <n v="15.225"/>
    <n v="140"/>
    <x v="1"/>
    <s v="spaces"/>
    <x v="3100"/>
    <d v="2014-10-20T14:56:15"/>
  </r>
  <r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6258"/>
    <x v="2"/>
    <s v="GB"/>
    <s v="GBP"/>
    <n v="1471939818"/>
    <n v="1467619818"/>
    <b v="0"/>
    <n v="90"/>
    <b v="0"/>
    <s v="theater/spaces"/>
    <n v="39.112499999999997"/>
    <n v="69"/>
    <x v="1"/>
    <s v="spaces"/>
    <x v="3102"/>
    <d v="2016-08-23T08:10:18"/>
  </r>
  <r>
    <n v="11"/>
    <x v="2"/>
    <s v="US"/>
    <s v="USD"/>
    <n v="1434080706"/>
    <n v="1428896706"/>
    <b v="0"/>
    <n v="2"/>
    <b v="0"/>
    <s v="theater/spaces"/>
    <n v="0.26829268292682928"/>
    <n v="5"/>
    <x v="1"/>
    <s v="spaces"/>
    <x v="3103"/>
    <d v="2015-06-12T03:45:06"/>
  </r>
  <r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2476"/>
    <x v="2"/>
    <s v="US"/>
    <s v="USD"/>
    <n v="1413694800"/>
    <n v="1408986916"/>
    <b v="0"/>
    <n v="31"/>
    <b v="0"/>
    <s v="theater/spaces"/>
    <n v="42.360992301112063"/>
    <n v="79"/>
    <x v="1"/>
    <s v="spaces"/>
    <x v="3105"/>
    <d v="2014-10-19T05:00:00"/>
  </r>
  <r>
    <n v="41"/>
    <x v="2"/>
    <s v="GB"/>
    <s v="GBP"/>
    <n v="1442440800"/>
    <n v="1440497876"/>
    <b v="0"/>
    <n v="4"/>
    <b v="0"/>
    <s v="theater/spaces"/>
    <n v="4.1000000000000005"/>
    <n v="10"/>
    <x v="1"/>
    <s v="spaces"/>
    <x v="3106"/>
    <d v="2015-09-16T22:00:00"/>
  </r>
  <r>
    <n v="7905"/>
    <x v="2"/>
    <s v="US"/>
    <s v="USD"/>
    <n v="1431372751"/>
    <n v="1430767951"/>
    <b v="0"/>
    <n v="29"/>
    <b v="0"/>
    <s v="theater/spaces"/>
    <n v="19.762499999999999"/>
    <n v="272"/>
    <x v="1"/>
    <s v="spaces"/>
    <x v="3107"/>
    <d v="2015-05-11T19:32:31"/>
  </r>
  <r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6633"/>
    <x v="2"/>
    <s v="US"/>
    <s v="USD"/>
    <n v="1409194810"/>
    <n v="1406170810"/>
    <b v="0"/>
    <n v="114"/>
    <b v="0"/>
    <s v="theater/spaces"/>
    <n v="25.030188679245285"/>
    <n v="58"/>
    <x v="1"/>
    <s v="spaces"/>
    <x v="3109"/>
    <d v="2014-08-28T03:00:10"/>
  </r>
  <r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5328"/>
    <x v="2"/>
    <s v="US"/>
    <s v="USD"/>
    <n v="1412432220"/>
    <n v="1409753820"/>
    <b v="0"/>
    <n v="76"/>
    <b v="0"/>
    <s v="theater/spaces"/>
    <n v="26.640000000000004"/>
    <n v="70"/>
    <x v="1"/>
    <s v="spaces"/>
    <x v="3111"/>
    <d v="2014-10-04T14:17:00"/>
  </r>
  <r>
    <n v="521"/>
    <x v="2"/>
    <s v="US"/>
    <s v="USD"/>
    <n v="1477968934"/>
    <n v="1472784934"/>
    <b v="0"/>
    <n v="9"/>
    <b v="0"/>
    <s v="theater/spaces"/>
    <n v="4.7363636363636363"/>
    <n v="57"/>
    <x v="1"/>
    <s v="spaces"/>
    <x v="3112"/>
    <d v="2016-11-01T02:55:34"/>
  </r>
  <r>
    <n v="4635"/>
    <x v="2"/>
    <s v="US"/>
    <s v="USD"/>
    <n v="1429291982"/>
    <n v="1426699982"/>
    <b v="0"/>
    <n v="37"/>
    <b v="0"/>
    <s v="theater/spaces"/>
    <n v="4.2435339894712749"/>
    <n v="125"/>
    <x v="1"/>
    <s v="spaces"/>
    <x v="3113"/>
    <d v="2015-04-17T17:33:02"/>
  </r>
  <r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28"/>
    <x v="2"/>
    <s v="NL"/>
    <s v="EUR"/>
    <n v="1462484196"/>
    <n v="1457303796"/>
    <b v="0"/>
    <n v="10"/>
    <b v="0"/>
    <s v="theater/spaces"/>
    <n v="9.8461538461538465E-3"/>
    <n v="12"/>
    <x v="1"/>
    <s v="spaces"/>
    <x v="3120"/>
    <d v="2016-05-05T21:36:36"/>
  </r>
  <r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85192"/>
    <x v="1"/>
    <s v="US"/>
    <s v="USD"/>
    <n v="1468108198"/>
    <n v="1465516198"/>
    <b v="0"/>
    <n v="348"/>
    <b v="0"/>
    <s v="theater/spaces"/>
    <n v="68.153599999999997"/>
    <n v="244"/>
    <x v="1"/>
    <s v="spaces"/>
    <x v="3123"/>
    <d v="2016-07-09T23:49:58"/>
  </r>
  <r>
    <n v="26"/>
    <x v="1"/>
    <s v="US"/>
    <s v="USD"/>
    <n v="1422902601"/>
    <n v="1417718601"/>
    <b v="0"/>
    <n v="4"/>
    <b v="0"/>
    <s v="theater/spaces"/>
    <n v="3.2499999999999999E-3"/>
    <n v="6"/>
    <x v="1"/>
    <s v="spaces"/>
    <x v="3124"/>
    <d v="2015-02-02T18:43:21"/>
  </r>
  <r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1040"/>
    <x v="1"/>
    <s v="US"/>
    <s v="USD"/>
    <n v="1459121162"/>
    <n v="1456532762"/>
    <b v="0"/>
    <n v="17"/>
    <b v="0"/>
    <s v="theater/spaces"/>
    <n v="4.16"/>
    <n v="61"/>
    <x v="1"/>
    <s v="spaces"/>
    <x v="3126"/>
    <d v="2016-03-27T23:26:02"/>
  </r>
  <r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6291"/>
    <x v="3"/>
    <s v="US"/>
    <s v="USD"/>
    <n v="1489690141"/>
    <n v="1487101741"/>
    <b v="0"/>
    <n v="117"/>
    <b v="0"/>
    <s v="theater/plays"/>
    <n v="108.60666666666667"/>
    <n v="139"/>
    <x v="1"/>
    <s v="plays"/>
    <x v="3128"/>
    <d v="2017-03-16T18:49:01"/>
  </r>
  <r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75"/>
    <x v="3"/>
    <s v="US"/>
    <s v="USD"/>
    <n v="1492145940"/>
    <n v="1489504916"/>
    <b v="0"/>
    <n v="4"/>
    <b v="0"/>
    <s v="theater/plays"/>
    <n v="3.75"/>
    <n v="93"/>
    <x v="1"/>
    <s v="plays"/>
    <x v="3130"/>
    <d v="2017-04-14T04:59:00"/>
  </r>
  <r>
    <n v="645"/>
    <x v="3"/>
    <s v="US"/>
    <s v="USD"/>
    <n v="1491656045"/>
    <n v="1489067645"/>
    <b v="0"/>
    <n v="12"/>
    <b v="0"/>
    <s v="theater/plays"/>
    <n v="15.731707317073171"/>
    <n v="53"/>
    <x v="1"/>
    <s v="plays"/>
    <x v="3131"/>
    <d v="2017-04-08T12:54:05"/>
  </r>
  <r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40"/>
    <x v="3"/>
    <s v="GB"/>
    <s v="GBP"/>
    <n v="1490358834"/>
    <n v="1487770434"/>
    <b v="0"/>
    <n v="16"/>
    <b v="0"/>
    <s v="theater/plays"/>
    <n v="108"/>
    <n v="33"/>
    <x v="1"/>
    <s v="plays"/>
    <x v="3133"/>
    <d v="2017-03-24T12:33:54"/>
  </r>
  <r>
    <n v="225"/>
    <x v="3"/>
    <s v="GB"/>
    <s v="GBP"/>
    <n v="1490631419"/>
    <n v="1488820619"/>
    <b v="0"/>
    <n v="12"/>
    <b v="0"/>
    <s v="theater/plays"/>
    <n v="22.5"/>
    <n v="18"/>
    <x v="1"/>
    <s v="plays"/>
    <x v="3134"/>
    <d v="2017-03-27T16:16:59"/>
  </r>
  <r>
    <n v="162"/>
    <x v="3"/>
    <s v="US"/>
    <s v="USD"/>
    <n v="1491277121"/>
    <n v="1489376321"/>
    <b v="0"/>
    <n v="7"/>
    <b v="0"/>
    <s v="theater/plays"/>
    <n v="20.849420849420849"/>
    <n v="23"/>
    <x v="1"/>
    <s v="plays"/>
    <x v="3135"/>
    <d v="2017-04-04T03:38:41"/>
  </r>
  <r>
    <n v="639"/>
    <x v="3"/>
    <s v="GB"/>
    <s v="GBP"/>
    <n v="1491001140"/>
    <n v="1487847954"/>
    <b v="0"/>
    <n v="22"/>
    <b v="0"/>
    <s v="theater/plays"/>
    <n v="127.8"/>
    <n v="29"/>
    <x v="1"/>
    <s v="plays"/>
    <x v="3136"/>
    <d v="2017-03-31T22:59:00"/>
  </r>
  <r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258"/>
    <x v="3"/>
    <s v="NL"/>
    <s v="EUR"/>
    <n v="1492372800"/>
    <n v="1488823488"/>
    <b v="0"/>
    <n v="8"/>
    <b v="0"/>
    <s v="theater/plays"/>
    <n v="51.6"/>
    <n v="32"/>
    <x v="1"/>
    <s v="plays"/>
    <x v="3141"/>
    <d v="2017-04-16T20:00:00"/>
  </r>
  <r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7540"/>
    <x v="3"/>
    <s v="US"/>
    <s v="USD"/>
    <n v="1489903200"/>
    <n v="1488459307"/>
    <b v="0"/>
    <n v="30"/>
    <b v="0"/>
    <s v="theater/plays"/>
    <n v="75.400000000000006"/>
    <n v="251"/>
    <x v="1"/>
    <s v="plays"/>
    <x v="3144"/>
    <d v="2017-03-19T06:00:00"/>
  </r>
  <r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250"/>
    <x v="3"/>
    <s v="MX"/>
    <s v="MXN"/>
    <n v="1492356166"/>
    <n v="1488471766"/>
    <b v="0"/>
    <n v="12"/>
    <b v="0"/>
    <s v="theater/plays"/>
    <n v="10.5"/>
    <n v="437"/>
    <x v="1"/>
    <s v="plays"/>
    <x v="3146"/>
    <d v="2017-04-16T15:22:46"/>
  </r>
  <r>
    <n v="23505"/>
    <x v="0"/>
    <s v="US"/>
    <s v="USD"/>
    <n v="1415319355"/>
    <n v="1411859755"/>
    <b v="1"/>
    <n v="213"/>
    <b v="1"/>
    <s v="theater/plays"/>
    <n v="117.52499999999999"/>
    <n v="110"/>
    <x v="1"/>
    <s v="plays"/>
    <x v="3147"/>
    <d v="2014-11-07T00:15:55"/>
  </r>
  <r>
    <n v="2361"/>
    <x v="0"/>
    <s v="US"/>
    <s v="USD"/>
    <n v="1412136000"/>
    <n v="1410278284"/>
    <b v="1"/>
    <n v="57"/>
    <b v="1"/>
    <s v="theater/plays"/>
    <n v="131.16666666666669"/>
    <n v="41"/>
    <x v="1"/>
    <s v="plays"/>
    <x v="3148"/>
    <d v="2014-10-01T04:00:00"/>
  </r>
  <r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35"/>
    <x v="0"/>
    <s v="US"/>
    <s v="USD"/>
    <n v="1295928000"/>
    <n v="1288160403"/>
    <b v="1"/>
    <n v="104"/>
    <b v="1"/>
    <s v="theater/plays"/>
    <n v="101"/>
    <n v="33"/>
    <x v="1"/>
    <s v="plays"/>
    <x v="3150"/>
    <d v="2011-01-25T04:00:00"/>
  </r>
  <r>
    <n v="3514"/>
    <x v="0"/>
    <s v="US"/>
    <s v="USD"/>
    <n v="1410379774"/>
    <n v="1407787774"/>
    <b v="1"/>
    <n v="34"/>
    <b v="1"/>
    <s v="theater/plays"/>
    <n v="100.4"/>
    <n v="103"/>
    <x v="1"/>
    <s v="plays"/>
    <x v="3151"/>
    <d v="2014-09-10T20:09:34"/>
  </r>
  <r>
    <n v="2331"/>
    <x v="0"/>
    <s v="GB"/>
    <s v="GBP"/>
    <n v="1383425367"/>
    <n v="1380833367"/>
    <b v="1"/>
    <n v="67"/>
    <b v="1"/>
    <s v="theater/plays"/>
    <n v="105.95454545454545"/>
    <n v="34"/>
    <x v="1"/>
    <s v="plays"/>
    <x v="3152"/>
    <d v="2013-11-02T20:49:27"/>
  </r>
  <r>
    <n v="10067.5"/>
    <x v="0"/>
    <s v="US"/>
    <s v="USD"/>
    <n v="1304225940"/>
    <n v="1301542937"/>
    <b v="1"/>
    <n v="241"/>
    <b v="1"/>
    <s v="theater/plays"/>
    <n v="335.58333333333337"/>
    <n v="41"/>
    <x v="1"/>
    <s v="plays"/>
    <x v="3153"/>
    <d v="2011-05-01T04:59:00"/>
  </r>
  <r>
    <n v="7905"/>
    <x v="0"/>
    <s v="US"/>
    <s v="USD"/>
    <n v="1333310458"/>
    <n v="1330722058"/>
    <b v="1"/>
    <n v="123"/>
    <b v="1"/>
    <s v="theater/plays"/>
    <n v="112.92857142857142"/>
    <n v="64"/>
    <x v="1"/>
    <s v="plays"/>
    <x v="3154"/>
    <d v="2012-04-01T20:00:58"/>
  </r>
  <r>
    <n v="9425.23"/>
    <x v="0"/>
    <s v="GB"/>
    <s v="GBP"/>
    <n v="1356004725"/>
    <n v="1353412725"/>
    <b v="1"/>
    <n v="302"/>
    <b v="1"/>
    <s v="theater/plays"/>
    <n v="188.50460000000001"/>
    <n v="31"/>
    <x v="1"/>
    <s v="plays"/>
    <x v="3155"/>
    <d v="2012-12-20T11:58:45"/>
  </r>
  <r>
    <n v="5600"/>
    <x v="0"/>
    <s v="US"/>
    <s v="USD"/>
    <n v="1338591144"/>
    <n v="1335567144"/>
    <b v="1"/>
    <n v="89"/>
    <b v="1"/>
    <s v="theater/plays"/>
    <n v="101.81818181818181"/>
    <n v="62"/>
    <x v="1"/>
    <s v="plays"/>
    <x v="3156"/>
    <d v="2012-06-01T22:52:24"/>
  </r>
  <r>
    <n v="4040"/>
    <x v="0"/>
    <s v="US"/>
    <s v="USD"/>
    <n v="1405746000"/>
    <n v="1404932105"/>
    <b v="1"/>
    <n v="41"/>
    <b v="1"/>
    <s v="theater/plays"/>
    <n v="101"/>
    <n v="98"/>
    <x v="1"/>
    <s v="plays"/>
    <x v="3157"/>
    <d v="2014-07-19T05:00:00"/>
  </r>
  <r>
    <n v="5700"/>
    <x v="0"/>
    <s v="US"/>
    <s v="USD"/>
    <n v="1374523752"/>
    <n v="1371931752"/>
    <b v="1"/>
    <n v="69"/>
    <b v="1"/>
    <s v="theater/plays"/>
    <n v="113.99999999999999"/>
    <n v="82"/>
    <x v="1"/>
    <s v="plays"/>
    <x v="3158"/>
    <d v="2013-07-22T20:09:12"/>
  </r>
  <r>
    <n v="2002.22"/>
    <x v="0"/>
    <s v="US"/>
    <s v="USD"/>
    <n v="1326927600"/>
    <n v="1323221761"/>
    <b v="1"/>
    <n v="52"/>
    <b v="1"/>
    <s v="theater/plays"/>
    <n v="133.48133333333334"/>
    <n v="38"/>
    <x v="1"/>
    <s v="plays"/>
    <x v="3159"/>
    <d v="2012-01-18T23:00:00"/>
  </r>
  <r>
    <n v="4569"/>
    <x v="0"/>
    <s v="US"/>
    <s v="USD"/>
    <n v="1407905940"/>
    <n v="1405923687"/>
    <b v="1"/>
    <n v="57"/>
    <b v="1"/>
    <s v="theater/plays"/>
    <n v="101.53333333333335"/>
    <n v="80"/>
    <x v="1"/>
    <s v="plays"/>
    <x v="3160"/>
    <d v="2014-08-13T04:59:00"/>
  </r>
  <r>
    <n v="2102"/>
    <x v="0"/>
    <s v="GB"/>
    <s v="GBP"/>
    <n v="1413377522"/>
    <n v="1410785522"/>
    <b v="1"/>
    <n v="74"/>
    <b v="1"/>
    <s v="theater/plays"/>
    <n v="105.1"/>
    <n v="28"/>
    <x v="1"/>
    <s v="plays"/>
    <x v="3161"/>
    <d v="2014-10-15T12:52:02"/>
  </r>
  <r>
    <n v="5086"/>
    <x v="0"/>
    <s v="US"/>
    <s v="USD"/>
    <n v="1404698400"/>
    <n v="1402331262"/>
    <b v="1"/>
    <n v="63"/>
    <b v="1"/>
    <s v="theater/plays"/>
    <n v="127.15"/>
    <n v="80"/>
    <x v="1"/>
    <s v="plays"/>
    <x v="3162"/>
    <d v="2014-07-07T02:00:00"/>
  </r>
  <r>
    <n v="14450"/>
    <x v="0"/>
    <s v="US"/>
    <s v="USD"/>
    <n v="1402855525"/>
    <n v="1400263525"/>
    <b v="1"/>
    <n v="72"/>
    <b v="1"/>
    <s v="theater/plays"/>
    <n v="111.15384615384616"/>
    <n v="200"/>
    <x v="1"/>
    <s v="plays"/>
    <x v="3163"/>
    <d v="2014-06-15T18:05:25"/>
  </r>
  <r>
    <n v="2669"/>
    <x v="0"/>
    <s v="US"/>
    <s v="USD"/>
    <n v="1402341615"/>
    <n v="1399490415"/>
    <b v="1"/>
    <n v="71"/>
    <b v="1"/>
    <s v="theater/plays"/>
    <n v="106.76"/>
    <n v="37"/>
    <x v="1"/>
    <s v="plays"/>
    <x v="3164"/>
    <d v="2014-06-09T19:20:15"/>
  </r>
  <r>
    <n v="1220"/>
    <x v="0"/>
    <s v="US"/>
    <s v="USD"/>
    <n v="1304395140"/>
    <n v="1302493760"/>
    <b v="1"/>
    <n v="21"/>
    <b v="1"/>
    <s v="theater/plays"/>
    <n v="162.66666666666666"/>
    <n v="58"/>
    <x v="1"/>
    <s v="plays"/>
    <x v="3165"/>
    <d v="2011-05-03T03:59:00"/>
  </r>
  <r>
    <n v="56079.83"/>
    <x v="0"/>
    <s v="US"/>
    <s v="USD"/>
    <n v="1416988740"/>
    <n v="1414514153"/>
    <b v="1"/>
    <n v="930"/>
    <b v="1"/>
    <s v="theater/plays"/>
    <n v="160.22808571428573"/>
    <n v="60"/>
    <x v="1"/>
    <s v="plays"/>
    <x v="3166"/>
    <d v="2014-11-26T07:59:00"/>
  </r>
  <r>
    <n v="3485"/>
    <x v="0"/>
    <s v="US"/>
    <s v="USD"/>
    <n v="1406952781"/>
    <n v="1405743181"/>
    <b v="1"/>
    <n v="55"/>
    <b v="1"/>
    <s v="theater/plays"/>
    <n v="116.16666666666666"/>
    <n v="63"/>
    <x v="1"/>
    <s v="plays"/>
    <x v="3167"/>
    <d v="2014-08-02T04:13:01"/>
  </r>
  <r>
    <n v="3105"/>
    <x v="0"/>
    <s v="US"/>
    <s v="USD"/>
    <n v="1402696800"/>
    <n v="1399948353"/>
    <b v="1"/>
    <n v="61"/>
    <b v="1"/>
    <s v="theater/plays"/>
    <n v="124.2"/>
    <n v="50"/>
    <x v="1"/>
    <s v="plays"/>
    <x v="3168"/>
    <d v="2014-06-13T22:00:00"/>
  </r>
  <r>
    <n v="8241"/>
    <x v="0"/>
    <s v="US"/>
    <s v="USD"/>
    <n v="1386910740"/>
    <n v="1384364561"/>
    <b v="1"/>
    <n v="82"/>
    <b v="1"/>
    <s v="theater/plays"/>
    <n v="103.01249999999999"/>
    <n v="100"/>
    <x v="1"/>
    <s v="plays"/>
    <x v="3169"/>
    <d v="2013-12-13T04:59:00"/>
  </r>
  <r>
    <n v="2245"/>
    <x v="0"/>
    <s v="US"/>
    <s v="USD"/>
    <n v="1404273600"/>
    <n v="1401414944"/>
    <b v="1"/>
    <n v="71"/>
    <b v="1"/>
    <s v="theater/plays"/>
    <n v="112.25"/>
    <n v="31"/>
    <x v="1"/>
    <s v="plays"/>
    <x v="3170"/>
    <d v="2014-07-02T04:00:00"/>
  </r>
  <r>
    <n v="7617"/>
    <x v="0"/>
    <s v="GB"/>
    <s v="GBP"/>
    <n v="1462545358"/>
    <n v="1459953358"/>
    <b v="1"/>
    <n v="117"/>
    <b v="1"/>
    <s v="theater/plays"/>
    <n v="108.8142857142857"/>
    <n v="65"/>
    <x v="1"/>
    <s v="plays"/>
    <x v="3171"/>
    <d v="2016-05-06T14:35:58"/>
  </r>
  <r>
    <n v="2300"/>
    <x v="0"/>
    <s v="US"/>
    <s v="USD"/>
    <n v="1329240668"/>
    <n v="1326648668"/>
    <b v="1"/>
    <n v="29"/>
    <b v="1"/>
    <s v="theater/plays"/>
    <n v="114.99999999999999"/>
    <n v="79"/>
    <x v="1"/>
    <s v="plays"/>
    <x v="3172"/>
    <d v="2012-02-14T17:31:08"/>
  </r>
  <r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034"/>
    <x v="0"/>
    <s v="US"/>
    <s v="USD"/>
    <n v="1408999508"/>
    <n v="1407789908"/>
    <b v="1"/>
    <n v="23"/>
    <b v="1"/>
    <s v="theater/plays"/>
    <n v="101.13333333333334"/>
    <n v="131"/>
    <x v="1"/>
    <s v="plays"/>
    <x v="3174"/>
    <d v="2014-08-25T20:45:08"/>
  </r>
  <r>
    <n v="5478"/>
    <x v="0"/>
    <s v="US"/>
    <s v="USD"/>
    <n v="1297977427"/>
    <n v="1292793427"/>
    <b v="1"/>
    <n v="60"/>
    <b v="1"/>
    <s v="theater/plays"/>
    <n v="109.55999999999999"/>
    <n v="91"/>
    <x v="1"/>
    <s v="plays"/>
    <x v="3175"/>
    <d v="2011-02-17T21:17:07"/>
  </r>
  <r>
    <n v="2182"/>
    <x v="0"/>
    <s v="US"/>
    <s v="USD"/>
    <n v="1376838000"/>
    <n v="1374531631"/>
    <b v="1"/>
    <n v="55"/>
    <b v="1"/>
    <s v="theater/plays"/>
    <n v="114.8421052631579"/>
    <n v="39"/>
    <x v="1"/>
    <s v="plays"/>
    <x v="3176"/>
    <d v="2013-08-18T15:00:00"/>
  </r>
  <r>
    <n v="2935"/>
    <x v="0"/>
    <s v="US"/>
    <s v="USD"/>
    <n v="1403366409"/>
    <n v="1400774409"/>
    <b v="1"/>
    <n v="51"/>
    <b v="1"/>
    <s v="theater/plays"/>
    <n v="117.39999999999999"/>
    <n v="57"/>
    <x v="1"/>
    <s v="plays"/>
    <x v="3177"/>
    <d v="2014-06-21T16:00:09"/>
  </r>
  <r>
    <n v="2576"/>
    <x v="0"/>
    <s v="GB"/>
    <s v="GBP"/>
    <n v="1405521075"/>
    <n v="1402929075"/>
    <b v="1"/>
    <n v="78"/>
    <b v="1"/>
    <s v="theater/plays"/>
    <n v="171.73333333333335"/>
    <n v="33"/>
    <x v="1"/>
    <s v="plays"/>
    <x v="3178"/>
    <d v="2014-07-16T14:31:15"/>
  </r>
  <r>
    <n v="4794.82"/>
    <x v="0"/>
    <s v="US"/>
    <s v="USD"/>
    <n v="1367859071"/>
    <n v="1365699071"/>
    <b v="1"/>
    <n v="62"/>
    <b v="1"/>
    <s v="theater/plays"/>
    <n v="114.16238095238094"/>
    <n v="77"/>
    <x v="1"/>
    <s v="plays"/>
    <x v="3179"/>
    <d v="2013-05-06T16:51:11"/>
  </r>
  <r>
    <n v="1437"/>
    <x v="0"/>
    <s v="GB"/>
    <s v="GBP"/>
    <n v="1403258049"/>
    <n v="1400666049"/>
    <b v="1"/>
    <n v="45"/>
    <b v="1"/>
    <s v="theater/plays"/>
    <n v="119.75"/>
    <n v="31"/>
    <x v="1"/>
    <s v="plays"/>
    <x v="3180"/>
    <d v="2014-06-20T09:54:09"/>
  </r>
  <r>
    <n v="545"/>
    <x v="0"/>
    <s v="GB"/>
    <s v="GBP"/>
    <n v="1402848000"/>
    <n v="1400570787"/>
    <b v="1"/>
    <n v="15"/>
    <b v="1"/>
    <s v="theater/plays"/>
    <n v="109.00000000000001"/>
    <n v="36"/>
    <x v="1"/>
    <s v="plays"/>
    <x v="3181"/>
    <d v="2014-06-15T16:00:00"/>
  </r>
  <r>
    <n v="7062"/>
    <x v="0"/>
    <s v="US"/>
    <s v="USD"/>
    <n v="1328029200"/>
    <n v="1323211621"/>
    <b v="1"/>
    <n v="151"/>
    <b v="1"/>
    <s v="theater/plays"/>
    <n v="100.88571428571429"/>
    <n v="46"/>
    <x v="1"/>
    <s v="plays"/>
    <x v="3182"/>
    <d v="2012-01-31T17:00:00"/>
  </r>
  <r>
    <n v="2725"/>
    <x v="0"/>
    <s v="US"/>
    <s v="USD"/>
    <n v="1377284669"/>
    <n v="1375729469"/>
    <b v="1"/>
    <n v="68"/>
    <b v="1"/>
    <s v="theater/plays"/>
    <n v="109.00000000000001"/>
    <n v="40"/>
    <x v="1"/>
    <s v="plays"/>
    <x v="3183"/>
    <d v="2013-08-23T19:04:29"/>
  </r>
  <r>
    <n v="4610"/>
    <x v="0"/>
    <s v="US"/>
    <s v="USD"/>
    <n v="1404258631"/>
    <n v="1401666631"/>
    <b v="1"/>
    <n v="46"/>
    <b v="1"/>
    <s v="theater/plays"/>
    <n v="107.20930232558139"/>
    <n v="100"/>
    <x v="1"/>
    <s v="plays"/>
    <x v="3184"/>
    <d v="2014-07-01T23:50:31"/>
  </r>
  <r>
    <n v="1000"/>
    <x v="0"/>
    <s v="GB"/>
    <s v="GBP"/>
    <n v="1405553241"/>
    <n v="1404948441"/>
    <b v="1"/>
    <n v="24"/>
    <b v="1"/>
    <s v="theater/plays"/>
    <n v="100"/>
    <n v="41"/>
    <x v="1"/>
    <s v="plays"/>
    <x v="3185"/>
    <d v="2014-07-16T23:27:21"/>
  </r>
  <r>
    <n v="3270"/>
    <x v="0"/>
    <s v="GB"/>
    <s v="GBP"/>
    <n v="1410901200"/>
    <n v="1408313438"/>
    <b v="1"/>
    <n v="70"/>
    <b v="1"/>
    <s v="theater/plays"/>
    <n v="102.18750000000001"/>
    <n v="46"/>
    <x v="1"/>
    <s v="plays"/>
    <x v="3186"/>
    <d v="2014-09-16T21:00:00"/>
  </r>
  <r>
    <n v="17444"/>
    <x v="0"/>
    <s v="US"/>
    <s v="USD"/>
    <n v="1407167973"/>
    <n v="1405439973"/>
    <b v="1"/>
    <n v="244"/>
    <b v="1"/>
    <s v="theater/plays"/>
    <n v="116.29333333333334"/>
    <n v="71"/>
    <x v="1"/>
    <s v="plays"/>
    <x v="3187"/>
    <d v="2014-08-04T15:59:33"/>
  </r>
  <r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6780"/>
    <x v="2"/>
    <s v="SE"/>
    <s v="SEK"/>
    <n v="1432455532"/>
    <n v="1429863532"/>
    <b v="0"/>
    <n v="19"/>
    <b v="0"/>
    <s v="theater/musical"/>
    <n v="12.327272727272726"/>
    <n v="356"/>
    <x v="1"/>
    <s v="musical"/>
    <x v="3189"/>
    <d v="2015-05-24T08:18:52"/>
  </r>
  <r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151"/>
    <x v="2"/>
    <s v="US"/>
    <s v="USD"/>
    <n v="1471370869"/>
    <n v="1466186869"/>
    <b v="0"/>
    <n v="4"/>
    <b v="0"/>
    <s v="theater/musical"/>
    <n v="4.0266666666666664"/>
    <n v="37"/>
    <x v="1"/>
    <s v="musical"/>
    <x v="3191"/>
    <d v="2016-08-16T18:07:49"/>
  </r>
  <r>
    <n v="102"/>
    <x v="2"/>
    <s v="GB"/>
    <s v="GBP"/>
    <n v="1425160800"/>
    <n v="1421274859"/>
    <b v="0"/>
    <n v="8"/>
    <b v="0"/>
    <s v="theater/musical"/>
    <n v="1.02"/>
    <n v="12"/>
    <x v="1"/>
    <s v="musical"/>
    <x v="3192"/>
    <d v="2015-02-28T22:00:00"/>
  </r>
  <r>
    <n v="587"/>
    <x v="2"/>
    <s v="GB"/>
    <s v="GBP"/>
    <n v="1424474056"/>
    <n v="1420586056"/>
    <b v="0"/>
    <n v="24"/>
    <b v="0"/>
    <s v="theater/musical"/>
    <n v="11.74"/>
    <n v="24"/>
    <x v="1"/>
    <s v="musical"/>
    <x v="3193"/>
    <d v="2015-02-20T23:14:16"/>
  </r>
  <r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2070"/>
    <x v="2"/>
    <s v="US"/>
    <s v="USD"/>
    <n v="1423750542"/>
    <n v="1421158542"/>
    <b v="0"/>
    <n v="39"/>
    <b v="0"/>
    <s v="theater/musical"/>
    <n v="59.142857142857139"/>
    <n v="53"/>
    <x v="1"/>
    <s v="musical"/>
    <x v="3195"/>
    <d v="2015-02-12T14:15:42"/>
  </r>
  <r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145"/>
    <x v="2"/>
    <s v="NO"/>
    <s v="NOK"/>
    <n v="1423050618"/>
    <n v="1420458618"/>
    <b v="0"/>
    <n v="4"/>
    <b v="0"/>
    <s v="theater/musical"/>
    <n v="11.450000000000001"/>
    <n v="286"/>
    <x v="1"/>
    <s v="musical"/>
    <x v="3197"/>
    <d v="2015-02-04T11:50:18"/>
  </r>
  <r>
    <n v="110"/>
    <x v="2"/>
    <s v="DK"/>
    <s v="DKK"/>
    <n v="1424081477"/>
    <n v="1420798277"/>
    <b v="0"/>
    <n v="3"/>
    <b v="0"/>
    <s v="theater/musical"/>
    <n v="0.36666666666666664"/>
    <n v="36"/>
    <x v="1"/>
    <s v="musical"/>
    <x v="3198"/>
    <d v="2015-02-16T10:11:17"/>
  </r>
  <r>
    <n v="2608"/>
    <x v="2"/>
    <s v="US"/>
    <s v="USD"/>
    <n v="1410037200"/>
    <n v="1407435418"/>
    <b v="0"/>
    <n v="53"/>
    <b v="0"/>
    <s v="theater/musical"/>
    <n v="52.16"/>
    <n v="49"/>
    <x v="1"/>
    <s v="musical"/>
    <x v="3199"/>
    <d v="2014-09-06T21:00:00"/>
  </r>
  <r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5"/>
    <x v="2"/>
    <s v="GB"/>
    <s v="GBP"/>
    <n v="1409509477"/>
    <n v="1407695077"/>
    <b v="0"/>
    <n v="2"/>
    <b v="0"/>
    <s v="theater/musical"/>
    <n v="1.25"/>
    <n v="12"/>
    <x v="1"/>
    <s v="musical"/>
    <x v="3201"/>
    <d v="2014-08-31T18:24:37"/>
  </r>
  <r>
    <n v="2726"/>
    <x v="2"/>
    <s v="US"/>
    <s v="USD"/>
    <n v="1450072740"/>
    <n v="1445027346"/>
    <b v="0"/>
    <n v="25"/>
    <b v="0"/>
    <s v="theater/musical"/>
    <n v="54.52"/>
    <n v="109"/>
    <x v="1"/>
    <s v="musical"/>
    <x v="3202"/>
    <d v="2015-12-14T05:59:00"/>
  </r>
  <r>
    <n v="250"/>
    <x v="2"/>
    <s v="US"/>
    <s v="USD"/>
    <n v="1443224622"/>
    <n v="1440632622"/>
    <b v="0"/>
    <n v="6"/>
    <b v="0"/>
    <s v="theater/musical"/>
    <n v="25"/>
    <n v="41"/>
    <x v="1"/>
    <s v="musical"/>
    <x v="3203"/>
    <d v="2015-09-25T23:43:42"/>
  </r>
  <r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273"/>
    <x v="2"/>
    <s v="GB"/>
    <s v="GBP"/>
    <n v="1430470772"/>
    <n v="1427878772"/>
    <b v="0"/>
    <n v="12"/>
    <b v="0"/>
    <s v="theater/musical"/>
    <n v="3.4125000000000001"/>
    <n v="22"/>
    <x v="1"/>
    <s v="musical"/>
    <x v="3205"/>
    <d v="2015-05-01T08:59:32"/>
  </r>
  <r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2550"/>
    <x v="2"/>
    <s v="US"/>
    <s v="USD"/>
    <n v="1429767607"/>
    <n v="1424587207"/>
    <b v="0"/>
    <n v="36"/>
    <b v="0"/>
    <s v="theater/musical"/>
    <n v="46.36363636363636"/>
    <n v="70"/>
    <x v="1"/>
    <s v="musical"/>
    <x v="3207"/>
    <d v="2015-04-23T05:40:07"/>
  </r>
  <r>
    <n v="5175"/>
    <x v="0"/>
    <s v="US"/>
    <s v="USD"/>
    <n v="1406557877"/>
    <n v="1404743477"/>
    <b v="1"/>
    <n v="82"/>
    <b v="1"/>
    <s v="theater/plays"/>
    <n v="103.49999999999999"/>
    <n v="63"/>
    <x v="1"/>
    <s v="plays"/>
    <x v="3208"/>
    <d v="2014-07-28T14:31:17"/>
  </r>
  <r>
    <n v="11335.7"/>
    <x v="0"/>
    <s v="US"/>
    <s v="USD"/>
    <n v="1403305200"/>
    <n v="1400512658"/>
    <b v="1"/>
    <n v="226"/>
    <b v="1"/>
    <s v="theater/plays"/>
    <n v="119.32315789473684"/>
    <n v="50"/>
    <x v="1"/>
    <s v="plays"/>
    <x v="3209"/>
    <d v="2014-06-20T23:00:00"/>
  </r>
  <r>
    <n v="3773"/>
    <x v="0"/>
    <s v="US"/>
    <s v="USD"/>
    <n v="1338523140"/>
    <n v="1334442519"/>
    <b v="1"/>
    <n v="60"/>
    <b v="1"/>
    <s v="theater/plays"/>
    <n v="125.76666666666667"/>
    <n v="62"/>
    <x v="1"/>
    <s v="plays"/>
    <x v="3210"/>
    <d v="2012-06-01T03:59:00"/>
  </r>
  <r>
    <n v="27541"/>
    <x v="0"/>
    <s v="US"/>
    <s v="USD"/>
    <n v="1408068000"/>
    <n v="1405346680"/>
    <b v="1"/>
    <n v="322"/>
    <b v="1"/>
    <s v="theater/plays"/>
    <n v="119.74347826086958"/>
    <n v="85"/>
    <x v="1"/>
    <s v="plays"/>
    <x v="3211"/>
    <d v="2014-08-15T02:00:00"/>
  </r>
  <r>
    <n v="5050"/>
    <x v="0"/>
    <s v="US"/>
    <s v="USD"/>
    <n v="1407524751"/>
    <n v="1404932751"/>
    <b v="1"/>
    <n v="94"/>
    <b v="1"/>
    <s v="theater/plays"/>
    <n v="126.25"/>
    <n v="53"/>
    <x v="1"/>
    <s v="plays"/>
    <x v="3212"/>
    <d v="2014-08-08T19:05:51"/>
  </r>
  <r>
    <n v="6007"/>
    <x v="0"/>
    <s v="GB"/>
    <s v="GBP"/>
    <n v="1437934759"/>
    <n v="1434478759"/>
    <b v="1"/>
    <n v="47"/>
    <b v="1"/>
    <s v="theater/plays"/>
    <n v="100.11666666666667"/>
    <n v="127"/>
    <x v="1"/>
    <s v="plays"/>
    <x v="3213"/>
    <d v="2015-07-26T18:19:19"/>
  </r>
  <r>
    <n v="12256"/>
    <x v="0"/>
    <s v="GB"/>
    <s v="GBP"/>
    <n v="1452038100"/>
    <n v="1448823673"/>
    <b v="1"/>
    <n v="115"/>
    <b v="1"/>
    <s v="theater/plays"/>
    <n v="102.13333333333334"/>
    <n v="106"/>
    <x v="1"/>
    <s v="plays"/>
    <x v="3214"/>
    <d v="2016-01-05T23:55:00"/>
  </r>
  <r>
    <n v="35123"/>
    <x v="0"/>
    <s v="US"/>
    <s v="USD"/>
    <n v="1441857540"/>
    <n v="1438617471"/>
    <b v="1"/>
    <n v="134"/>
    <b v="1"/>
    <s v="theater/plays"/>
    <n v="100.35142857142858"/>
    <n v="262"/>
    <x v="1"/>
    <s v="plays"/>
    <x v="3215"/>
    <d v="2015-09-10T03:59:00"/>
  </r>
  <r>
    <n v="2001"/>
    <x v="0"/>
    <s v="GB"/>
    <s v="GBP"/>
    <n v="1436625000"/>
    <n v="1433934371"/>
    <b v="1"/>
    <n v="35"/>
    <b v="1"/>
    <s v="theater/plays"/>
    <n v="100.05"/>
    <n v="57"/>
    <x v="1"/>
    <s v="plays"/>
    <x v="3216"/>
    <d v="2015-07-11T14:30:00"/>
  </r>
  <r>
    <n v="5221"/>
    <x v="0"/>
    <s v="US"/>
    <s v="USD"/>
    <n v="1478264784"/>
    <n v="1475672784"/>
    <b v="1"/>
    <n v="104"/>
    <b v="1"/>
    <s v="theater/plays"/>
    <n v="116.02222222222223"/>
    <n v="50"/>
    <x v="1"/>
    <s v="plays"/>
    <x v="3217"/>
    <d v="2016-11-04T13:06:24"/>
  </r>
  <r>
    <n v="12252"/>
    <x v="0"/>
    <s v="GB"/>
    <s v="GBP"/>
    <n v="1419984000"/>
    <n v="1417132986"/>
    <b v="1"/>
    <n v="184"/>
    <b v="1"/>
    <s v="theater/plays"/>
    <n v="102.1"/>
    <n v="66"/>
    <x v="1"/>
    <s v="plays"/>
    <x v="3218"/>
    <d v="2014-12-31T00:00:00"/>
  </r>
  <r>
    <n v="20022"/>
    <x v="0"/>
    <s v="US"/>
    <s v="USD"/>
    <n v="1427063747"/>
    <n v="1424043347"/>
    <b v="1"/>
    <n v="119"/>
    <b v="1"/>
    <s v="theater/plays"/>
    <n v="100.11000000000001"/>
    <n v="168"/>
    <x v="1"/>
    <s v="plays"/>
    <x v="3219"/>
    <d v="2015-03-22T22:35:47"/>
  </r>
  <r>
    <n v="15126"/>
    <x v="0"/>
    <s v="US"/>
    <s v="USD"/>
    <n v="1489352400"/>
    <n v="1486411204"/>
    <b v="1"/>
    <n v="59"/>
    <b v="1"/>
    <s v="theater/plays"/>
    <n v="100.84"/>
    <n v="256"/>
    <x v="1"/>
    <s v="plays"/>
    <x v="3220"/>
    <d v="2017-03-12T21:00:00"/>
  </r>
  <r>
    <n v="4137"/>
    <x v="0"/>
    <s v="GB"/>
    <s v="GBP"/>
    <n v="1436114603"/>
    <n v="1433090603"/>
    <b v="1"/>
    <n v="113"/>
    <b v="1"/>
    <s v="theater/plays"/>
    <n v="103.42499999999998"/>
    <n v="36"/>
    <x v="1"/>
    <s v="plays"/>
    <x v="3221"/>
    <d v="2015-07-05T16:43:23"/>
  </r>
  <r>
    <n v="3120"/>
    <x v="0"/>
    <s v="US"/>
    <s v="USD"/>
    <n v="1445722140"/>
    <n v="1443016697"/>
    <b v="1"/>
    <n v="84"/>
    <b v="1"/>
    <s v="theater/plays"/>
    <n v="124.8"/>
    <n v="37"/>
    <x v="1"/>
    <s v="plays"/>
    <x v="3222"/>
    <d v="2015-10-24T21:29:00"/>
  </r>
  <r>
    <n v="3395"/>
    <x v="0"/>
    <s v="US"/>
    <s v="USD"/>
    <n v="1440100976"/>
    <n v="1437508976"/>
    <b v="1"/>
    <n v="74"/>
    <b v="1"/>
    <s v="theater/plays"/>
    <n v="109.51612903225806"/>
    <n v="45"/>
    <x v="1"/>
    <s v="plays"/>
    <x v="3223"/>
    <d v="2015-08-20T20:02:56"/>
  </r>
  <r>
    <n v="30610"/>
    <x v="0"/>
    <s v="US"/>
    <s v="USD"/>
    <n v="1484024400"/>
    <n v="1479932713"/>
    <b v="1"/>
    <n v="216"/>
    <b v="1"/>
    <s v="theater/plays"/>
    <n v="102.03333333333333"/>
    <n v="141"/>
    <x v="1"/>
    <s v="plays"/>
    <x v="3224"/>
    <d v="2017-01-10T05:00:00"/>
  </r>
  <r>
    <n v="2047"/>
    <x v="0"/>
    <s v="US"/>
    <s v="USD"/>
    <n v="1464987600"/>
    <n v="1463145938"/>
    <b v="1"/>
    <n v="39"/>
    <b v="1"/>
    <s v="theater/plays"/>
    <n v="102.35000000000001"/>
    <n v="52"/>
    <x v="1"/>
    <s v="plays"/>
    <x v="3225"/>
    <d v="2016-06-03T21:00:00"/>
  </r>
  <r>
    <n v="1250"/>
    <x v="0"/>
    <s v="GB"/>
    <s v="GBP"/>
    <n v="1446213612"/>
    <n v="1443621612"/>
    <b v="1"/>
    <n v="21"/>
    <b v="1"/>
    <s v="theater/plays"/>
    <n v="104.16666666666667"/>
    <n v="59"/>
    <x v="1"/>
    <s v="plays"/>
    <x v="3226"/>
    <d v="2015-10-30T14:00:12"/>
  </r>
  <r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164"/>
    <x v="0"/>
    <s v="US"/>
    <s v="USD"/>
    <n v="1450328340"/>
    <n v="1447606884"/>
    <b v="1"/>
    <n v="37"/>
    <b v="1"/>
    <s v="theater/plays"/>
    <n v="102.34285714285714"/>
    <n v="193"/>
    <x v="1"/>
    <s v="plays"/>
    <x v="3228"/>
    <d v="2015-12-17T04:59:00"/>
  </r>
  <r>
    <n v="21573"/>
    <x v="0"/>
    <s v="US"/>
    <s v="USD"/>
    <n v="1416470398"/>
    <n v="1413874798"/>
    <b v="1"/>
    <n v="202"/>
    <b v="1"/>
    <s v="theater/plays"/>
    <n v="107.86500000000001"/>
    <n v="106"/>
    <x v="1"/>
    <s v="plays"/>
    <x v="3229"/>
    <d v="2014-11-20T07:59:58"/>
  </r>
  <r>
    <n v="2857"/>
    <x v="0"/>
    <s v="US"/>
    <s v="USD"/>
    <n v="1412135940"/>
    <n v="1410840126"/>
    <b v="1"/>
    <n v="37"/>
    <b v="1"/>
    <s v="theater/plays"/>
    <n v="109.88461538461539"/>
    <n v="77"/>
    <x v="1"/>
    <s v="plays"/>
    <x v="3230"/>
    <d v="2014-10-01T03:59:00"/>
  </r>
  <r>
    <n v="1610"/>
    <x v="0"/>
    <s v="US"/>
    <s v="USD"/>
    <n v="1460846347"/>
    <n v="1458254347"/>
    <b v="0"/>
    <n v="28"/>
    <b v="1"/>
    <s v="theater/plays"/>
    <n v="161"/>
    <n v="57"/>
    <x v="1"/>
    <s v="plays"/>
    <x v="3231"/>
    <d v="2016-04-16T22:39:07"/>
  </r>
  <r>
    <n v="1312"/>
    <x v="0"/>
    <s v="US"/>
    <s v="USD"/>
    <n v="1462334340"/>
    <n v="1459711917"/>
    <b v="1"/>
    <n v="26"/>
    <b v="1"/>
    <s v="theater/plays"/>
    <n v="131.20000000000002"/>
    <n v="50"/>
    <x v="1"/>
    <s v="plays"/>
    <x v="3232"/>
    <d v="2016-05-04T03:59:00"/>
  </r>
  <r>
    <n v="5940"/>
    <x v="0"/>
    <s v="US"/>
    <s v="USD"/>
    <n v="1488482355"/>
    <n v="1485890355"/>
    <b v="0"/>
    <n v="61"/>
    <b v="1"/>
    <s v="theater/plays"/>
    <n v="118.8"/>
    <n v="97"/>
    <x v="1"/>
    <s v="plays"/>
    <x v="3233"/>
    <d v="2017-03-02T19:19:15"/>
  </r>
  <r>
    <n v="4015.71"/>
    <x v="0"/>
    <s v="GB"/>
    <s v="GBP"/>
    <n v="1485991860"/>
    <n v="1483124208"/>
    <b v="0"/>
    <n v="115"/>
    <b v="1"/>
    <s v="theater/plays"/>
    <n v="100.39275000000001"/>
    <n v="34"/>
    <x v="1"/>
    <s v="plays"/>
    <x v="3234"/>
    <d v="2017-02-01T23:31:00"/>
  </r>
  <r>
    <n v="15481"/>
    <x v="0"/>
    <s v="US"/>
    <s v="USD"/>
    <n v="1467361251"/>
    <n v="1464769251"/>
    <b v="1"/>
    <n v="181"/>
    <b v="1"/>
    <s v="theater/plays"/>
    <n v="103.20666666666666"/>
    <n v="85"/>
    <x v="1"/>
    <s v="plays"/>
    <x v="3235"/>
    <d v="2016-07-01T08:20:51"/>
  </r>
  <r>
    <n v="20120"/>
    <x v="0"/>
    <s v="US"/>
    <s v="USD"/>
    <n v="1482962433"/>
    <n v="1480370433"/>
    <b v="0"/>
    <n v="110"/>
    <b v="1"/>
    <s v="theater/plays"/>
    <n v="100.6"/>
    <n v="182"/>
    <x v="1"/>
    <s v="plays"/>
    <x v="3236"/>
    <d v="2016-12-28T22:00:33"/>
  </r>
  <r>
    <n v="35275.64"/>
    <x v="0"/>
    <s v="US"/>
    <s v="USD"/>
    <n v="1443499140"/>
    <n v="1441452184"/>
    <b v="1"/>
    <n v="269"/>
    <b v="1"/>
    <s v="theater/plays"/>
    <n v="100.78754285714287"/>
    <n v="131"/>
    <x v="1"/>
    <s v="plays"/>
    <x v="3237"/>
    <d v="2015-09-29T03:59:00"/>
  </r>
  <r>
    <n v="3145"/>
    <x v="0"/>
    <s v="GB"/>
    <s v="GBP"/>
    <n v="1435752898"/>
    <n v="1433160898"/>
    <b v="1"/>
    <n v="79"/>
    <b v="1"/>
    <s v="theater/plays"/>
    <n v="112.32142857142857"/>
    <n v="39"/>
    <x v="1"/>
    <s v="plays"/>
    <x v="3238"/>
    <d v="2015-07-01T12:14:58"/>
  </r>
  <r>
    <n v="6208.98"/>
    <x v="0"/>
    <s v="GB"/>
    <s v="GBP"/>
    <n v="1445817540"/>
    <n v="1443665293"/>
    <b v="1"/>
    <n v="104"/>
    <b v="1"/>
    <s v="theater/plays"/>
    <n v="105.91914022517912"/>
    <n v="59"/>
    <x v="1"/>
    <s v="plays"/>
    <x v="3239"/>
    <d v="2015-10-25T23:59:00"/>
  </r>
  <r>
    <n v="3017"/>
    <x v="0"/>
    <s v="GB"/>
    <s v="GBP"/>
    <n v="1487286000"/>
    <n v="1484843948"/>
    <b v="0"/>
    <n v="34"/>
    <b v="1"/>
    <s v="theater/plays"/>
    <n v="100.56666666666668"/>
    <n v="88"/>
    <x v="1"/>
    <s v="plays"/>
    <x v="3240"/>
    <d v="2017-02-16T23:00:00"/>
  </r>
  <r>
    <n v="9801"/>
    <x v="0"/>
    <s v="US"/>
    <s v="USD"/>
    <n v="1413269940"/>
    <n v="1410421670"/>
    <b v="1"/>
    <n v="167"/>
    <b v="1"/>
    <s v="theater/plays"/>
    <n v="115.30588235294117"/>
    <n v="58"/>
    <x v="1"/>
    <s v="plays"/>
    <x v="3241"/>
    <d v="2014-10-14T06:59:00"/>
  </r>
  <r>
    <n v="12730.42"/>
    <x v="0"/>
    <s v="US"/>
    <s v="USD"/>
    <n v="1411150092"/>
    <n v="1408558092"/>
    <b v="1"/>
    <n v="183"/>
    <b v="1"/>
    <s v="theater/plays"/>
    <n v="127.30419999999999"/>
    <n v="69"/>
    <x v="1"/>
    <s v="plays"/>
    <x v="3242"/>
    <d v="2014-09-19T18:08:12"/>
  </r>
  <r>
    <n v="8227"/>
    <x v="0"/>
    <s v="US"/>
    <s v="USD"/>
    <n v="1444348800"/>
    <n v="1442283562"/>
    <b v="1"/>
    <n v="71"/>
    <b v="1"/>
    <s v="theater/plays"/>
    <n v="102.83750000000001"/>
    <n v="115"/>
    <x v="1"/>
    <s v="plays"/>
    <x v="3243"/>
    <d v="2015-10-09T00:00:00"/>
  </r>
  <r>
    <n v="1647"/>
    <x v="0"/>
    <s v="GB"/>
    <s v="GBP"/>
    <n v="1480613982"/>
    <n v="1478018382"/>
    <b v="0"/>
    <n v="69"/>
    <b v="1"/>
    <s v="theater/plays"/>
    <n v="102.9375"/>
    <n v="23"/>
    <x v="1"/>
    <s v="plays"/>
    <x v="3244"/>
    <d v="2016-12-01T17:39:42"/>
  </r>
  <r>
    <n v="21904"/>
    <x v="0"/>
    <s v="US"/>
    <s v="USD"/>
    <n v="1434074400"/>
    <n v="1431354258"/>
    <b v="0"/>
    <n v="270"/>
    <b v="1"/>
    <s v="theater/plays"/>
    <n v="104.3047619047619"/>
    <n v="81"/>
    <x v="1"/>
    <s v="plays"/>
    <x v="3245"/>
    <d v="2015-06-12T02:00:00"/>
  </r>
  <r>
    <n v="11122"/>
    <x v="0"/>
    <s v="US"/>
    <s v="USD"/>
    <n v="1442030340"/>
    <n v="1439551200"/>
    <b v="1"/>
    <n v="193"/>
    <b v="1"/>
    <s v="theater/plays"/>
    <n v="111.22000000000001"/>
    <n v="57"/>
    <x v="1"/>
    <s v="plays"/>
    <x v="3246"/>
    <d v="2015-09-12T03:59:00"/>
  </r>
  <r>
    <n v="2646.5"/>
    <x v="0"/>
    <s v="GB"/>
    <s v="GBP"/>
    <n v="1436696712"/>
    <n v="1434104712"/>
    <b v="1"/>
    <n v="57"/>
    <b v="1"/>
    <s v="theater/plays"/>
    <n v="105.86"/>
    <n v="46"/>
    <x v="1"/>
    <s v="plays"/>
    <x v="3247"/>
    <d v="2015-07-12T10:25:12"/>
  </r>
  <r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20:19:17"/>
  </r>
  <r>
    <n v="5771"/>
    <x v="0"/>
    <s v="US"/>
    <s v="USD"/>
    <n v="1434822914"/>
    <n v="1432230914"/>
    <b v="1"/>
    <n v="88"/>
    <b v="1"/>
    <s v="theater/plays"/>
    <n v="104.92727272727274"/>
    <n v="65"/>
    <x v="1"/>
    <s v="plays"/>
    <x v="3249"/>
    <d v="2015-06-20T17:55:14"/>
  </r>
  <r>
    <n v="25388"/>
    <x v="0"/>
    <s v="US"/>
    <s v="USD"/>
    <n v="1415213324"/>
    <n v="1412617724"/>
    <b v="1"/>
    <n v="213"/>
    <b v="1"/>
    <s v="theater/plays"/>
    <n v="101.55199999999999"/>
    <n v="119"/>
    <x v="1"/>
    <s v="plays"/>
    <x v="3250"/>
    <d v="2014-11-05T18:48:44"/>
  </r>
  <r>
    <n v="1661"/>
    <x v="0"/>
    <s v="US"/>
    <s v="USD"/>
    <n v="1434907966"/>
    <n v="1432315966"/>
    <b v="1"/>
    <n v="20"/>
    <b v="1"/>
    <s v="theater/plays"/>
    <n v="110.73333333333333"/>
    <n v="83"/>
    <x v="1"/>
    <s v="plays"/>
    <x v="3251"/>
    <d v="2015-06-21T17:32:46"/>
  </r>
  <r>
    <n v="2876"/>
    <x v="0"/>
    <s v="GB"/>
    <s v="GBP"/>
    <n v="1473247240"/>
    <n v="1470655240"/>
    <b v="1"/>
    <n v="50"/>
    <b v="1"/>
    <s v="theater/plays"/>
    <n v="127.82222222222221"/>
    <n v="57"/>
    <x v="1"/>
    <s v="plays"/>
    <x v="3252"/>
    <d v="2016-09-07T11:20:40"/>
  </r>
  <r>
    <n v="20365"/>
    <x v="0"/>
    <s v="US"/>
    <s v="USD"/>
    <n v="1473306300"/>
    <n v="1471701028"/>
    <b v="1"/>
    <n v="115"/>
    <b v="1"/>
    <s v="theater/plays"/>
    <n v="101.82500000000002"/>
    <n v="177"/>
    <x v="1"/>
    <s v="plays"/>
    <x v="3253"/>
    <d v="2016-09-08T03:45:00"/>
  </r>
  <r>
    <n v="13163.5"/>
    <x v="0"/>
    <s v="GB"/>
    <s v="GBP"/>
    <n v="1427331809"/>
    <n v="1424743409"/>
    <b v="1"/>
    <n v="186"/>
    <b v="1"/>
    <s v="theater/plays"/>
    <n v="101.25769230769231"/>
    <n v="70"/>
    <x v="1"/>
    <s v="plays"/>
    <x v="3254"/>
    <d v="2015-03-26T01:03:29"/>
  </r>
  <r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12806"/>
    <x v="0"/>
    <s v="US"/>
    <s v="USD"/>
    <n v="1433995140"/>
    <n v="1432129577"/>
    <b v="1"/>
    <n v="176"/>
    <b v="1"/>
    <s v="theater/plays"/>
    <n v="128.06"/>
    <n v="72"/>
    <x v="1"/>
    <s v="plays"/>
    <x v="3256"/>
    <d v="2015-06-11T03:59:00"/>
  </r>
  <r>
    <n v="2125.9899999999998"/>
    <x v="0"/>
    <s v="GB"/>
    <s v="GBP"/>
    <n v="1487769952"/>
    <n v="1485177952"/>
    <b v="0"/>
    <n v="41"/>
    <b v="1"/>
    <s v="theater/plays"/>
    <n v="106.29949999999999"/>
    <n v="51"/>
    <x v="1"/>
    <s v="plays"/>
    <x v="3257"/>
    <d v="2017-02-22T13:25:52"/>
  </r>
  <r>
    <n v="7365"/>
    <x v="0"/>
    <s v="US"/>
    <s v="USD"/>
    <n v="1420751861"/>
    <n v="1418159861"/>
    <b v="1"/>
    <n v="75"/>
    <b v="1"/>
    <s v="theater/plays"/>
    <n v="105.21428571428571"/>
    <n v="98"/>
    <x v="1"/>
    <s v="plays"/>
    <x v="3258"/>
    <d v="2015-01-08T21:17:41"/>
  </r>
  <r>
    <n v="24418.6"/>
    <x v="0"/>
    <s v="US"/>
    <s v="USD"/>
    <n v="1475294340"/>
    <n v="1472753745"/>
    <b v="1"/>
    <n v="97"/>
    <b v="1"/>
    <s v="theater/plays"/>
    <n v="106.16782608695652"/>
    <n v="251"/>
    <x v="1"/>
    <s v="plays"/>
    <x v="3259"/>
    <d v="2016-10-01T03:59:00"/>
  </r>
  <r>
    <n v="5462"/>
    <x v="0"/>
    <s v="US"/>
    <s v="USD"/>
    <n v="1448903318"/>
    <n v="1445875718"/>
    <b v="1"/>
    <n v="73"/>
    <b v="1"/>
    <s v="theater/plays"/>
    <n v="109.24000000000001"/>
    <n v="74"/>
    <x v="1"/>
    <s v="plays"/>
    <x v="3260"/>
    <d v="2015-11-30T17:08:38"/>
  </r>
  <r>
    <n v="3315"/>
    <x v="0"/>
    <s v="US"/>
    <s v="USD"/>
    <n v="1437067476"/>
    <n v="1434475476"/>
    <b v="1"/>
    <n v="49"/>
    <b v="1"/>
    <s v="theater/plays"/>
    <n v="100.45454545454547"/>
    <n v="67"/>
    <x v="1"/>
    <s v="plays"/>
    <x v="3261"/>
    <d v="2015-07-16T17:24:36"/>
  </r>
  <r>
    <n v="12571"/>
    <x v="0"/>
    <s v="US"/>
    <s v="USD"/>
    <n v="1419220800"/>
    <n v="1416555262"/>
    <b v="1"/>
    <n v="134"/>
    <b v="1"/>
    <s v="theater/plays"/>
    <n v="103.04098360655738"/>
    <n v="93"/>
    <x v="1"/>
    <s v="plays"/>
    <x v="3262"/>
    <d v="2014-12-22T04:00:00"/>
  </r>
  <r>
    <n v="2804.16"/>
    <x v="0"/>
    <s v="US"/>
    <s v="USD"/>
    <n v="1446238800"/>
    <n v="1444220588"/>
    <b v="1"/>
    <n v="68"/>
    <b v="1"/>
    <s v="theater/plays"/>
    <n v="112.1664"/>
    <n v="41"/>
    <x v="1"/>
    <s v="plays"/>
    <x v="3263"/>
    <d v="2015-10-30T21:00:00"/>
  </r>
  <r>
    <n v="2575"/>
    <x v="0"/>
    <s v="US"/>
    <s v="USD"/>
    <n v="1422482400"/>
    <n v="1421089938"/>
    <b v="1"/>
    <n v="49"/>
    <b v="1"/>
    <s v="theater/plays"/>
    <n v="103"/>
    <n v="52"/>
    <x v="1"/>
    <s v="plays"/>
    <x v="3264"/>
    <d v="2015-01-28T22:00:00"/>
  </r>
  <r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7877"/>
    <x v="0"/>
    <s v="US"/>
    <s v="USD"/>
    <n v="1434142800"/>
    <n v="1431435122"/>
    <b v="1"/>
    <n v="163"/>
    <b v="1"/>
    <s v="theater/plays"/>
    <n v="131.28333333333333"/>
    <n v="48"/>
    <x v="1"/>
    <s v="plays"/>
    <x v="3266"/>
    <d v="2015-06-12T21:00:00"/>
  </r>
  <r>
    <n v="15315"/>
    <x v="0"/>
    <s v="US"/>
    <s v="USD"/>
    <n v="1437156660"/>
    <n v="1434564660"/>
    <b v="1"/>
    <n v="288"/>
    <b v="1"/>
    <s v="theater/plays"/>
    <n v="102.1"/>
    <n v="53"/>
    <x v="1"/>
    <s v="plays"/>
    <x v="3267"/>
    <d v="2015-07-17T18:11:00"/>
  </r>
  <r>
    <n v="2560"/>
    <x v="0"/>
    <s v="US"/>
    <s v="USD"/>
    <n v="1472074928"/>
    <n v="1470692528"/>
    <b v="1"/>
    <n v="42"/>
    <b v="1"/>
    <s v="theater/plays"/>
    <n v="128"/>
    <n v="60"/>
    <x v="1"/>
    <s v="plays"/>
    <x v="3268"/>
    <d v="2016-08-24T21:42:08"/>
  </r>
  <r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15443"/>
    <x v="0"/>
    <s v="US"/>
    <s v="USD"/>
    <n v="1446814809"/>
    <n v="1444219209"/>
    <b v="1"/>
    <n v="145"/>
    <b v="1"/>
    <s v="theater/plays"/>
    <n v="154.43"/>
    <n v="106"/>
    <x v="1"/>
    <s v="plays"/>
    <x v="3272"/>
    <d v="2015-11-06T13:00:09"/>
  </r>
  <r>
    <n v="4296"/>
    <x v="0"/>
    <s v="US"/>
    <s v="USD"/>
    <n v="1473879600"/>
    <n v="1472498042"/>
    <b v="1"/>
    <n v="21"/>
    <b v="1"/>
    <s v="theater/plays"/>
    <n v="107.4"/>
    <n v="204"/>
    <x v="1"/>
    <s v="plays"/>
    <x v="3273"/>
    <d v="2016-09-14T19:00:00"/>
  </r>
  <r>
    <n v="15705"/>
    <x v="0"/>
    <s v="US"/>
    <s v="USD"/>
    <n v="1458075600"/>
    <n v="1454259272"/>
    <b v="1"/>
    <n v="286"/>
    <b v="1"/>
    <s v="theater/plays"/>
    <n v="101.32258064516128"/>
    <n v="54"/>
    <x v="1"/>
    <s v="plays"/>
    <x v="3274"/>
    <d v="2016-03-15T21:00:00"/>
  </r>
  <r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9T04:30:00"/>
  </r>
  <r>
    <n v="5258"/>
    <x v="0"/>
    <s v="CA"/>
    <s v="CAD"/>
    <n v="1459483140"/>
    <n v="1456526879"/>
    <b v="1"/>
    <n v="100"/>
    <b v="1"/>
    <s v="theater/plays"/>
    <n v="116.84444444444443"/>
    <n v="52"/>
    <x v="1"/>
    <s v="plays"/>
    <x v="3276"/>
    <d v="2016-04-01T03:59:00"/>
  </r>
  <r>
    <n v="5430"/>
    <x v="0"/>
    <s v="GB"/>
    <s v="GBP"/>
    <n v="1416331406"/>
    <n v="1413735806"/>
    <b v="1"/>
    <n v="100"/>
    <b v="1"/>
    <s v="theater/plays"/>
    <n v="108.60000000000001"/>
    <n v="54"/>
    <x v="1"/>
    <s v="plays"/>
    <x v="3277"/>
    <d v="2014-11-18T17:23:26"/>
  </r>
  <r>
    <n v="2585"/>
    <x v="0"/>
    <s v="GB"/>
    <s v="GBP"/>
    <n v="1433017303"/>
    <n v="1430425303"/>
    <b v="1"/>
    <n v="34"/>
    <b v="1"/>
    <s v="theater/plays"/>
    <n v="103.4"/>
    <n v="76"/>
    <x v="1"/>
    <s v="plays"/>
    <x v="3278"/>
    <d v="2015-05-30T20:21:43"/>
  </r>
  <r>
    <n v="6628"/>
    <x v="0"/>
    <s v="US"/>
    <s v="USD"/>
    <n v="1459474059"/>
    <n v="1456885659"/>
    <b v="0"/>
    <n v="63"/>
    <b v="1"/>
    <s v="theater/plays"/>
    <n v="114.27586206896552"/>
    <n v="105"/>
    <x v="1"/>
    <s v="plays"/>
    <x v="3279"/>
    <d v="2016-04-01T01:27:39"/>
  </r>
  <r>
    <n v="2060"/>
    <x v="0"/>
    <s v="US"/>
    <s v="USD"/>
    <n v="1433134800"/>
    <n v="1430158198"/>
    <b v="0"/>
    <n v="30"/>
    <b v="1"/>
    <s v="theater/plays"/>
    <n v="103"/>
    <n v="68"/>
    <x v="1"/>
    <s v="plays"/>
    <x v="3280"/>
    <d v="2015-06-01T05:00:00"/>
  </r>
  <r>
    <n v="6080"/>
    <x v="0"/>
    <s v="US"/>
    <s v="USD"/>
    <n v="1441153705"/>
    <n v="1438561705"/>
    <b v="0"/>
    <n v="47"/>
    <b v="1"/>
    <s v="theater/plays"/>
    <n v="121.6"/>
    <n v="129"/>
    <x v="1"/>
    <s v="plays"/>
    <x v="3281"/>
    <d v="2015-09-02T00:28:25"/>
  </r>
  <r>
    <n v="31820.5"/>
    <x v="0"/>
    <s v="US"/>
    <s v="USD"/>
    <n v="1461904788"/>
    <n v="1458103188"/>
    <b v="0"/>
    <n v="237"/>
    <b v="1"/>
    <s v="theater/plays"/>
    <n v="102.6467741935484"/>
    <n v="134"/>
    <x v="1"/>
    <s v="plays"/>
    <x v="3282"/>
    <d v="2016-04-29T04:39:48"/>
  </r>
  <r>
    <n v="838"/>
    <x v="0"/>
    <s v="GB"/>
    <s v="GBP"/>
    <n v="1455138000"/>
    <n v="1452448298"/>
    <b v="0"/>
    <n v="47"/>
    <b v="1"/>
    <s v="theater/plays"/>
    <n v="104.75000000000001"/>
    <n v="17"/>
    <x v="1"/>
    <s v="plays"/>
    <x v="3283"/>
    <d v="2016-02-10T21:00:00"/>
  </r>
  <r>
    <n v="3048"/>
    <x v="0"/>
    <s v="US"/>
    <s v="USD"/>
    <n v="1454047140"/>
    <n v="1452546853"/>
    <b v="0"/>
    <n v="15"/>
    <b v="1"/>
    <s v="theater/plays"/>
    <n v="101.6"/>
    <n v="203"/>
    <x v="1"/>
    <s v="plays"/>
    <x v="3284"/>
    <d v="2016-01-29T05:59:00"/>
  </r>
  <r>
    <n v="5604"/>
    <x v="0"/>
    <s v="US"/>
    <s v="USD"/>
    <n v="1488258000"/>
    <n v="1485556626"/>
    <b v="0"/>
    <n v="81"/>
    <b v="1"/>
    <s v="theater/plays"/>
    <n v="112.10242048409683"/>
    <n v="69"/>
    <x v="1"/>
    <s v="plays"/>
    <x v="3285"/>
    <d v="2017-02-28T05:00:00"/>
  </r>
  <r>
    <n v="15265"/>
    <x v="0"/>
    <s v="US"/>
    <s v="USD"/>
    <n v="1471291782"/>
    <n v="1468699782"/>
    <b v="0"/>
    <n v="122"/>
    <b v="1"/>
    <s v="theater/plays"/>
    <n v="101.76666666666667"/>
    <n v="125"/>
    <x v="1"/>
    <s v="plays"/>
    <x v="3286"/>
    <d v="2016-08-15T20:09:42"/>
  </r>
  <r>
    <n v="2500"/>
    <x v="0"/>
    <s v="CA"/>
    <s v="CAD"/>
    <n v="1448733628"/>
    <n v="1446573628"/>
    <b v="0"/>
    <n v="34"/>
    <b v="1"/>
    <s v="theater/plays"/>
    <n v="100"/>
    <n v="73"/>
    <x v="1"/>
    <s v="plays"/>
    <x v="3287"/>
    <d v="2015-11-28T18:00:28"/>
  </r>
  <r>
    <n v="10026.49"/>
    <x v="0"/>
    <s v="GB"/>
    <s v="GBP"/>
    <n v="1466463600"/>
    <n v="1463337315"/>
    <b v="0"/>
    <n v="207"/>
    <b v="1"/>
    <s v="theater/plays"/>
    <n v="100.26489999999998"/>
    <n v="48"/>
    <x v="1"/>
    <s v="plays"/>
    <x v="3288"/>
    <d v="2016-06-20T23:00:00"/>
  </r>
  <r>
    <n v="665.21"/>
    <x v="0"/>
    <s v="GB"/>
    <s v="GBP"/>
    <n v="1487580602"/>
    <n v="1485161402"/>
    <b v="0"/>
    <n v="25"/>
    <b v="1"/>
    <s v="theater/plays"/>
    <n v="133.04200000000003"/>
    <n v="26"/>
    <x v="1"/>
    <s v="plays"/>
    <x v="3289"/>
    <d v="2017-02-20T08:50:02"/>
  </r>
  <r>
    <n v="2424"/>
    <x v="0"/>
    <s v="GB"/>
    <s v="GBP"/>
    <n v="1489234891"/>
    <n v="1486642891"/>
    <b v="0"/>
    <n v="72"/>
    <b v="1"/>
    <s v="theater/plays"/>
    <n v="121.2"/>
    <n v="33"/>
    <x v="1"/>
    <s v="plays"/>
    <x v="3290"/>
    <d v="2017-03-11T12:21:31"/>
  </r>
  <r>
    <n v="570"/>
    <x v="0"/>
    <s v="US"/>
    <s v="USD"/>
    <n v="1442462340"/>
    <n v="1439743900"/>
    <b v="0"/>
    <n v="14"/>
    <b v="1"/>
    <s v="theater/plays"/>
    <n v="113.99999999999999"/>
    <n v="40"/>
    <x v="1"/>
    <s v="plays"/>
    <x v="3291"/>
    <d v="2015-09-17T03:59:00"/>
  </r>
  <r>
    <n v="289"/>
    <x v="0"/>
    <s v="GB"/>
    <s v="GBP"/>
    <n v="1449257348"/>
    <n v="1444069748"/>
    <b v="0"/>
    <n v="15"/>
    <b v="1"/>
    <s v="theater/plays"/>
    <n v="286.13861386138615"/>
    <n v="19"/>
    <x v="1"/>
    <s v="plays"/>
    <x v="3292"/>
    <d v="2015-12-04T19:29:08"/>
  </r>
  <r>
    <n v="7670"/>
    <x v="0"/>
    <s v="NZ"/>
    <s v="NZD"/>
    <n v="1488622352"/>
    <n v="1486030352"/>
    <b v="0"/>
    <n v="91"/>
    <b v="1"/>
    <s v="theater/plays"/>
    <n v="170.44444444444446"/>
    <n v="84"/>
    <x v="1"/>
    <s v="plays"/>
    <x v="3293"/>
    <d v="2017-03-04T10:12:32"/>
  </r>
  <r>
    <n v="710"/>
    <x v="0"/>
    <s v="GB"/>
    <s v="GBP"/>
    <n v="1434459554"/>
    <n v="1431867554"/>
    <b v="0"/>
    <n v="24"/>
    <b v="1"/>
    <s v="theater/plays"/>
    <n v="118.33333333333333"/>
    <n v="29"/>
    <x v="1"/>
    <s v="plays"/>
    <x v="3294"/>
    <d v="2015-06-16T12:59:14"/>
  </r>
  <r>
    <n v="720.01"/>
    <x v="0"/>
    <s v="GB"/>
    <s v="GBP"/>
    <n v="1474886229"/>
    <n v="1472294229"/>
    <b v="0"/>
    <n v="27"/>
    <b v="1"/>
    <s v="theater/plays"/>
    <n v="102.85857142857142"/>
    <n v="26"/>
    <x v="1"/>
    <s v="plays"/>
    <x v="3295"/>
    <d v="2016-09-26T10:37:09"/>
  </r>
  <r>
    <n v="2161"/>
    <x v="0"/>
    <s v="GB"/>
    <s v="GBP"/>
    <n v="1448229600"/>
    <n v="1446401372"/>
    <b v="0"/>
    <n v="47"/>
    <b v="1"/>
    <s v="theater/plays"/>
    <n v="144.06666666666666"/>
    <n v="45"/>
    <x v="1"/>
    <s v="plays"/>
    <x v="3296"/>
    <d v="2015-11-22T22:00:00"/>
  </r>
  <r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22:59:00"/>
  </r>
  <r>
    <n v="10173"/>
    <x v="0"/>
    <s v="US"/>
    <s v="USD"/>
    <n v="1442102400"/>
    <n v="1440370768"/>
    <b v="0"/>
    <n v="72"/>
    <b v="1"/>
    <s v="theater/plays"/>
    <n v="101.73"/>
    <n v="141"/>
    <x v="1"/>
    <s v="plays"/>
    <x v="3298"/>
    <d v="2015-09-13T00:00:00"/>
  </r>
  <r>
    <n v="3486"/>
    <x v="0"/>
    <s v="US"/>
    <s v="USD"/>
    <n v="1444860063"/>
    <n v="1442268063"/>
    <b v="0"/>
    <n v="63"/>
    <b v="1"/>
    <s v="theater/plays"/>
    <n v="116.19999999999999"/>
    <n v="55"/>
    <x v="1"/>
    <s v="plays"/>
    <x v="3299"/>
    <d v="2015-10-14T22:01:03"/>
  </r>
  <r>
    <n v="4085"/>
    <x v="0"/>
    <s v="US"/>
    <s v="USD"/>
    <n v="1430329862"/>
    <n v="1428515462"/>
    <b v="0"/>
    <n v="88"/>
    <b v="1"/>
    <s v="theater/plays"/>
    <n v="136.16666666666666"/>
    <n v="46"/>
    <x v="1"/>
    <s v="plays"/>
    <x v="3300"/>
    <d v="2015-04-29T17:51:02"/>
  </r>
  <r>
    <n v="4004"/>
    <x v="0"/>
    <s v="US"/>
    <s v="USD"/>
    <n v="1470034740"/>
    <n v="1466185176"/>
    <b v="0"/>
    <n v="70"/>
    <b v="1"/>
    <s v="theater/plays"/>
    <n v="133.46666666666667"/>
    <n v="57"/>
    <x v="1"/>
    <s v="plays"/>
    <x v="3301"/>
    <d v="2016-08-01T06:59:00"/>
  </r>
  <r>
    <n v="8685"/>
    <x v="0"/>
    <s v="ES"/>
    <s v="EUR"/>
    <n v="1481099176"/>
    <n v="1478507176"/>
    <b v="0"/>
    <n v="50"/>
    <b v="1"/>
    <s v="theater/plays"/>
    <n v="103.39285714285715"/>
    <n v="173"/>
    <x v="1"/>
    <s v="plays"/>
    <x v="3302"/>
    <d v="2016-12-07T08:26:16"/>
  </r>
  <r>
    <n v="2086"/>
    <x v="0"/>
    <s v="US"/>
    <s v="USD"/>
    <n v="1427553484"/>
    <n v="1424533084"/>
    <b v="0"/>
    <n v="35"/>
    <b v="1"/>
    <s v="theater/plays"/>
    <n v="115.88888888888889"/>
    <n v="59"/>
    <x v="1"/>
    <s v="plays"/>
    <x v="3303"/>
    <d v="2015-03-28T14:38:04"/>
  </r>
  <r>
    <n v="15677.5"/>
    <x v="0"/>
    <s v="US"/>
    <s v="USD"/>
    <n v="1482418752"/>
    <n v="1479826752"/>
    <b v="0"/>
    <n v="175"/>
    <b v="1"/>
    <s v="theater/plays"/>
    <n v="104.51666666666665"/>
    <n v="89"/>
    <x v="1"/>
    <s v="plays"/>
    <x v="3304"/>
    <d v="2016-12-22T14:59:12"/>
  </r>
  <r>
    <n v="4081"/>
    <x v="0"/>
    <s v="US"/>
    <s v="USD"/>
    <n v="1438374748"/>
    <n v="1435782748"/>
    <b v="0"/>
    <n v="20"/>
    <b v="1"/>
    <s v="theater/plays"/>
    <n v="102.02500000000001"/>
    <n v="204"/>
    <x v="1"/>
    <s v="plays"/>
    <x v="3305"/>
    <d v="2015-07-31T20:32:28"/>
  </r>
  <r>
    <n v="2630"/>
    <x v="0"/>
    <s v="US"/>
    <s v="USD"/>
    <n v="1465527600"/>
    <n v="1462252542"/>
    <b v="0"/>
    <n v="54"/>
    <b v="1"/>
    <s v="theater/plays"/>
    <n v="175.33333333333334"/>
    <n v="48"/>
    <x v="1"/>
    <s v="plays"/>
    <x v="3306"/>
    <d v="2016-06-10T03:00:00"/>
  </r>
  <r>
    <n v="1066.8"/>
    <x v="0"/>
    <s v="US"/>
    <s v="USD"/>
    <n v="1463275339"/>
    <n v="1460683339"/>
    <b v="0"/>
    <n v="20"/>
    <b v="1"/>
    <s v="theater/plays"/>
    <n v="106.67999999999999"/>
    <n v="53"/>
    <x v="1"/>
    <s v="plays"/>
    <x v="3307"/>
    <d v="2016-05-15T01:22:19"/>
  </r>
  <r>
    <n v="4280"/>
    <x v="0"/>
    <s v="US"/>
    <s v="USD"/>
    <n v="1460581365"/>
    <n v="1458766965"/>
    <b v="0"/>
    <n v="57"/>
    <b v="1"/>
    <s v="theater/plays"/>
    <n v="122.28571428571429"/>
    <n v="75"/>
    <x v="1"/>
    <s v="plays"/>
    <x v="3308"/>
    <d v="2016-04-13T21:02:45"/>
  </r>
  <r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5"/>
    <x v="0"/>
    <s v="US"/>
    <s v="USD"/>
    <n v="1444169825"/>
    <n v="1441577825"/>
    <b v="0"/>
    <n v="31"/>
    <b v="1"/>
    <s v="theater/plays"/>
    <n v="100.07692307692308"/>
    <n v="209"/>
    <x v="1"/>
    <s v="plays"/>
    <x v="3310"/>
    <d v="2015-10-06T22:17:05"/>
  </r>
  <r>
    <n v="2746"/>
    <x v="0"/>
    <s v="US"/>
    <s v="USD"/>
    <n v="1445065210"/>
    <n v="1442473210"/>
    <b v="0"/>
    <n v="45"/>
    <b v="1"/>
    <s v="theater/plays"/>
    <n v="109.84"/>
    <n v="61"/>
    <x v="1"/>
    <s v="plays"/>
    <x v="3311"/>
    <d v="2015-10-17T07:00:10"/>
  </r>
  <r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321"/>
    <x v="0"/>
    <s v="US"/>
    <s v="USD"/>
    <n v="1453856400"/>
    <n v="1452664317"/>
    <b v="0"/>
    <n v="29"/>
    <b v="1"/>
    <s v="theater/plays"/>
    <n v="116.05000000000001"/>
    <n v="80"/>
    <x v="1"/>
    <s v="plays"/>
    <x v="3313"/>
    <d v="2016-01-27T01:00:00"/>
  </r>
  <r>
    <n v="1686"/>
    <x v="0"/>
    <s v="GB"/>
    <s v="GBP"/>
    <n v="1431115500"/>
    <n v="1428733511"/>
    <b v="0"/>
    <n v="58"/>
    <b v="1"/>
    <s v="theater/plays"/>
    <n v="210.75"/>
    <n v="29"/>
    <x v="1"/>
    <s v="plays"/>
    <x v="3314"/>
    <d v="2015-05-08T20:05:00"/>
  </r>
  <r>
    <n v="4400"/>
    <x v="0"/>
    <s v="GB"/>
    <s v="GBP"/>
    <n v="1462519041"/>
    <n v="1459927041"/>
    <b v="0"/>
    <n v="89"/>
    <b v="1"/>
    <s v="theater/plays"/>
    <n v="110.00000000000001"/>
    <n v="49"/>
    <x v="1"/>
    <s v="plays"/>
    <x v="3315"/>
    <d v="2016-05-06T07:17:21"/>
  </r>
  <r>
    <n v="11747.18"/>
    <x v="0"/>
    <s v="US"/>
    <s v="USD"/>
    <n v="1407506040"/>
    <n v="1404680075"/>
    <b v="0"/>
    <n v="125"/>
    <b v="1"/>
    <s v="theater/plays"/>
    <n v="100.08673425918037"/>
    <n v="93"/>
    <x v="1"/>
    <s v="plays"/>
    <x v="3316"/>
    <d v="2014-08-08T13:54:00"/>
  </r>
  <r>
    <n v="1115"/>
    <x v="0"/>
    <s v="US"/>
    <s v="USD"/>
    <n v="1465347424"/>
    <n v="1462755424"/>
    <b v="0"/>
    <n v="18"/>
    <b v="1"/>
    <s v="theater/plays"/>
    <n v="106.19047619047619"/>
    <n v="61"/>
    <x v="1"/>
    <s v="plays"/>
    <x v="3317"/>
    <d v="2016-06-08T00:57:04"/>
  </r>
  <r>
    <n v="2512"/>
    <x v="0"/>
    <s v="CA"/>
    <s v="CAD"/>
    <n v="1460341800"/>
    <n v="1456902893"/>
    <b v="0"/>
    <n v="32"/>
    <b v="1"/>
    <s v="theater/plays"/>
    <n v="125.6"/>
    <n v="78"/>
    <x v="1"/>
    <s v="plays"/>
    <x v="3318"/>
    <d v="2016-04-11T02:30:00"/>
  </r>
  <r>
    <n v="540"/>
    <x v="0"/>
    <s v="GB"/>
    <s v="GBP"/>
    <n v="1422712986"/>
    <n v="1418824986"/>
    <b v="0"/>
    <n v="16"/>
    <b v="1"/>
    <s v="theater/plays"/>
    <n v="108"/>
    <n v="33"/>
    <x v="1"/>
    <s v="plays"/>
    <x v="3319"/>
    <d v="2015-01-31T14:03:06"/>
  </r>
  <r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537"/>
    <x v="0"/>
    <s v="US"/>
    <s v="USD"/>
    <n v="1413431940"/>
    <n v="1412216665"/>
    <b v="0"/>
    <n v="15"/>
    <b v="1"/>
    <s v="theater/plays"/>
    <n v="107.4"/>
    <n v="35"/>
    <x v="1"/>
    <s v="plays"/>
    <x v="3321"/>
    <d v="2014-10-16T03:59:00"/>
  </r>
  <r>
    <n v="3350"/>
    <x v="0"/>
    <s v="US"/>
    <s v="USD"/>
    <n v="1466567700"/>
    <n v="1464653696"/>
    <b v="0"/>
    <n v="23"/>
    <b v="1"/>
    <s v="theater/plays"/>
    <n v="101.51515151515152"/>
    <n v="145"/>
    <x v="1"/>
    <s v="plays"/>
    <x v="3322"/>
    <d v="2016-06-22T03:55:00"/>
  </r>
  <r>
    <n v="1259"/>
    <x v="0"/>
    <s v="GB"/>
    <s v="GBP"/>
    <n v="1474793208"/>
    <n v="1472201208"/>
    <b v="0"/>
    <n v="49"/>
    <b v="1"/>
    <s v="theater/plays"/>
    <n v="125.89999999999999"/>
    <n v="25"/>
    <x v="1"/>
    <s v="plays"/>
    <x v="3323"/>
    <d v="2016-09-25T08:46:48"/>
  </r>
  <r>
    <n v="1525"/>
    <x v="0"/>
    <s v="IE"/>
    <s v="EUR"/>
    <n v="1465135190"/>
    <n v="1463925590"/>
    <b v="0"/>
    <n v="10"/>
    <b v="1"/>
    <s v="theater/plays"/>
    <n v="101.66666666666666"/>
    <n v="152"/>
    <x v="1"/>
    <s v="plays"/>
    <x v="3324"/>
    <d v="2016-06-05T13:59:50"/>
  </r>
  <r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110"/>
    <x v="0"/>
    <s v="US"/>
    <s v="USD"/>
    <n v="1425830905"/>
    <n v="1423242505"/>
    <b v="0"/>
    <n v="57"/>
    <b v="1"/>
    <s v="theater/plays"/>
    <n v="101.375"/>
    <n v="142"/>
    <x v="1"/>
    <s v="plays"/>
    <x v="3326"/>
    <d v="2015-03-08T16:08:25"/>
  </r>
  <r>
    <n v="810"/>
    <x v="0"/>
    <s v="GB"/>
    <s v="GBP"/>
    <n v="1462697966"/>
    <n v="1460105966"/>
    <b v="0"/>
    <n v="33"/>
    <b v="1"/>
    <s v="theater/plays"/>
    <n v="101.25"/>
    <n v="24"/>
    <x v="1"/>
    <s v="plays"/>
    <x v="3327"/>
    <d v="2016-05-08T08:59:26"/>
  </r>
  <r>
    <n v="2635"/>
    <x v="0"/>
    <s v="US"/>
    <s v="USD"/>
    <n v="1404522000"/>
    <n v="1404308883"/>
    <b v="0"/>
    <n v="9"/>
    <b v="1"/>
    <s v="theater/plays"/>
    <n v="146.38888888888889"/>
    <n v="292"/>
    <x v="1"/>
    <s v="plays"/>
    <x v="3328"/>
    <d v="2014-07-05T01:00:00"/>
  </r>
  <r>
    <n v="1168"/>
    <x v="0"/>
    <s v="GB"/>
    <s v="GBP"/>
    <n v="1406502000"/>
    <n v="1405583108"/>
    <b v="0"/>
    <n v="26"/>
    <b v="1"/>
    <s v="theater/plays"/>
    <n v="116.8"/>
    <n v="44"/>
    <x v="1"/>
    <s v="plays"/>
    <x v="3329"/>
    <d v="2014-07-27T23:00:00"/>
  </r>
  <r>
    <n v="1594"/>
    <x v="0"/>
    <s v="GB"/>
    <s v="GBP"/>
    <n v="1427919468"/>
    <n v="1425331068"/>
    <b v="0"/>
    <n v="69"/>
    <b v="1"/>
    <s v="theater/plays"/>
    <n v="106.26666666666667"/>
    <n v="23"/>
    <x v="1"/>
    <s v="plays"/>
    <x v="3330"/>
    <d v="2015-04-01T20:17:48"/>
  </r>
  <r>
    <n v="5226"/>
    <x v="0"/>
    <s v="US"/>
    <s v="USD"/>
    <n v="1444149886"/>
    <n v="1441125886"/>
    <b v="0"/>
    <n v="65"/>
    <b v="1"/>
    <s v="theater/plays"/>
    <n v="104.52"/>
    <n v="80"/>
    <x v="1"/>
    <s v="plays"/>
    <x v="3331"/>
    <d v="2015-10-06T16:44:46"/>
  </r>
  <r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660"/>
    <x v="0"/>
    <s v="US"/>
    <s v="USD"/>
    <n v="1434384880"/>
    <n v="1432484080"/>
    <b v="0"/>
    <n v="111"/>
    <b v="1"/>
    <s v="theater/plays"/>
    <n v="104.57142857142858"/>
    <n v="32"/>
    <x v="1"/>
    <s v="plays"/>
    <x v="3333"/>
    <d v="2015-06-15T16:14:40"/>
  </r>
  <r>
    <n v="5366"/>
    <x v="0"/>
    <s v="US"/>
    <s v="USD"/>
    <n v="1438259422"/>
    <n v="1435667422"/>
    <b v="0"/>
    <n v="46"/>
    <b v="1"/>
    <s v="theater/plays"/>
    <n v="138.62051149573753"/>
    <n v="116"/>
    <x v="1"/>
    <s v="plays"/>
    <x v="3334"/>
    <d v="2015-07-30T12:30:22"/>
  </r>
  <r>
    <n v="5016"/>
    <x v="0"/>
    <s v="GB"/>
    <s v="GBP"/>
    <n v="1407106800"/>
    <n v="1404749446"/>
    <b v="0"/>
    <n v="63"/>
    <b v="1"/>
    <s v="theater/plays"/>
    <n v="100.32000000000001"/>
    <n v="79"/>
    <x v="1"/>
    <s v="plays"/>
    <x v="3335"/>
    <d v="2014-08-03T23:00:00"/>
  </r>
  <r>
    <n v="250"/>
    <x v="0"/>
    <s v="GB"/>
    <s v="GBP"/>
    <n v="1459845246"/>
    <n v="1457429646"/>
    <b v="0"/>
    <n v="9"/>
    <b v="1"/>
    <s v="theater/plays"/>
    <n v="100"/>
    <n v="27"/>
    <x v="1"/>
    <s v="plays"/>
    <x v="3336"/>
    <d v="2016-04-05T08:34:06"/>
  </r>
  <r>
    <n v="2755"/>
    <x v="0"/>
    <s v="GB"/>
    <s v="GBP"/>
    <n v="1412974800"/>
    <n v="1411109167"/>
    <b v="0"/>
    <n v="34"/>
    <b v="1"/>
    <s v="theater/plays"/>
    <n v="110.2"/>
    <n v="81"/>
    <x v="1"/>
    <s v="plays"/>
    <x v="3337"/>
    <d v="2014-10-10T21:00:00"/>
  </r>
  <r>
    <n v="15327"/>
    <x v="0"/>
    <s v="US"/>
    <s v="USD"/>
    <n v="1487944080"/>
    <n v="1486129680"/>
    <b v="0"/>
    <n v="112"/>
    <b v="1"/>
    <s v="theater/plays"/>
    <n v="102.18"/>
    <n v="136"/>
    <x v="1"/>
    <s v="plays"/>
    <x v="3338"/>
    <d v="2017-02-24T13:48:00"/>
  </r>
  <r>
    <n v="8348"/>
    <x v="0"/>
    <s v="US"/>
    <s v="USD"/>
    <n v="1469721518"/>
    <n v="1467129518"/>
    <b v="0"/>
    <n v="47"/>
    <b v="1"/>
    <s v="theater/plays"/>
    <n v="104.35000000000001"/>
    <n v="177"/>
    <x v="1"/>
    <s v="plays"/>
    <x v="3339"/>
    <d v="2016-07-28T15:58:38"/>
  </r>
  <r>
    <n v="4145"/>
    <x v="0"/>
    <s v="US"/>
    <s v="USD"/>
    <n v="1481066554"/>
    <n v="1478906554"/>
    <b v="0"/>
    <n v="38"/>
    <b v="1"/>
    <s v="theater/plays"/>
    <n v="138.16666666666666"/>
    <n v="109"/>
    <x v="1"/>
    <s v="plays"/>
    <x v="3340"/>
    <d v="2016-12-06T23:22:34"/>
  </r>
  <r>
    <n v="3350"/>
    <x v="0"/>
    <s v="GB"/>
    <s v="GBP"/>
    <n v="1465750800"/>
    <n v="1463771421"/>
    <b v="0"/>
    <n v="28"/>
    <b v="1"/>
    <s v="theater/plays"/>
    <n v="100"/>
    <n v="119"/>
    <x v="1"/>
    <s v="plays"/>
    <x v="3341"/>
    <d v="2016-06-12T17:00:00"/>
  </r>
  <r>
    <n v="6100"/>
    <x v="0"/>
    <s v="US"/>
    <s v="USD"/>
    <n v="1427864340"/>
    <n v="1425020810"/>
    <b v="0"/>
    <n v="78"/>
    <b v="1"/>
    <s v="theater/plays"/>
    <n v="101.66666666666666"/>
    <n v="78"/>
    <x v="1"/>
    <s v="plays"/>
    <x v="3342"/>
    <d v="2015-04-01T04:59:00"/>
  </r>
  <r>
    <n v="1200"/>
    <x v="0"/>
    <s v="GB"/>
    <s v="GBP"/>
    <n v="1460553480"/>
    <n v="1458770384"/>
    <b v="0"/>
    <n v="23"/>
    <b v="1"/>
    <s v="theater/plays"/>
    <n v="171.42857142857142"/>
    <n v="52"/>
    <x v="1"/>
    <s v="plays"/>
    <x v="3343"/>
    <d v="2016-04-13T13:18:00"/>
  </r>
  <r>
    <n v="4565"/>
    <x v="0"/>
    <s v="US"/>
    <s v="USD"/>
    <n v="1409374093"/>
    <n v="1406782093"/>
    <b v="0"/>
    <n v="40"/>
    <b v="1"/>
    <s v="theater/plays"/>
    <n v="101.44444444444444"/>
    <n v="114"/>
    <x v="1"/>
    <s v="plays"/>
    <x v="3344"/>
    <d v="2014-08-30T04:48:13"/>
  </r>
  <r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650"/>
    <x v="0"/>
    <s v="US"/>
    <s v="USD"/>
    <n v="1424910910"/>
    <n v="1424306110"/>
    <b v="0"/>
    <n v="18"/>
    <b v="1"/>
    <s v="theater/plays"/>
    <n v="110.00000000000001"/>
    <n v="91"/>
    <x v="1"/>
    <s v="plays"/>
    <x v="3346"/>
    <d v="2015-02-26T00:35:10"/>
  </r>
  <r>
    <n v="2389"/>
    <x v="0"/>
    <s v="GB"/>
    <s v="GBP"/>
    <n v="1462741200"/>
    <n v="1461503654"/>
    <b v="0"/>
    <n v="22"/>
    <b v="1"/>
    <s v="theater/plays"/>
    <n v="119.44999999999999"/>
    <n v="108"/>
    <x v="1"/>
    <s v="plays"/>
    <x v="3347"/>
    <d v="2016-05-08T21:00:00"/>
  </r>
  <r>
    <n v="5516"/>
    <x v="0"/>
    <s v="US"/>
    <s v="USD"/>
    <n v="1461988740"/>
    <n v="1459949080"/>
    <b v="0"/>
    <n v="79"/>
    <b v="1"/>
    <s v="theater/plays"/>
    <n v="100.2909090909091"/>
    <n v="69"/>
    <x v="1"/>
    <s v="plays"/>
    <x v="3348"/>
    <d v="2016-04-30T03:59:00"/>
  </r>
  <r>
    <n v="1534"/>
    <x v="0"/>
    <s v="US"/>
    <s v="USD"/>
    <n v="1465837200"/>
    <n v="1463971172"/>
    <b v="0"/>
    <n v="14"/>
    <b v="1"/>
    <s v="theater/plays"/>
    <n v="153.4"/>
    <n v="109"/>
    <x v="1"/>
    <s v="plays"/>
    <x v="3349"/>
    <d v="2016-06-13T17:00:00"/>
  </r>
  <r>
    <n v="3655"/>
    <x v="0"/>
    <s v="LU"/>
    <s v="EUR"/>
    <n v="1448838000"/>
    <n v="1445791811"/>
    <b v="0"/>
    <n v="51"/>
    <b v="1"/>
    <s v="theater/plays"/>
    <n v="104.42857142857143"/>
    <n v="71"/>
    <x v="1"/>
    <s v="plays"/>
    <x v="3350"/>
    <d v="2015-11-29T23:00:00"/>
  </r>
  <r>
    <n v="5055"/>
    <x v="0"/>
    <s v="GB"/>
    <s v="GBP"/>
    <n v="1406113200"/>
    <n v="1402910965"/>
    <b v="0"/>
    <n v="54"/>
    <b v="1"/>
    <s v="theater/plays"/>
    <n v="101.1"/>
    <n v="93"/>
    <x v="1"/>
    <s v="plays"/>
    <x v="3351"/>
    <d v="2014-07-23T11:00:00"/>
  </r>
  <r>
    <n v="5376"/>
    <x v="0"/>
    <s v="GB"/>
    <s v="GBP"/>
    <n v="1467414000"/>
    <n v="1462492178"/>
    <b v="0"/>
    <n v="70"/>
    <b v="1"/>
    <s v="theater/plays"/>
    <n v="107.52"/>
    <n v="76"/>
    <x v="1"/>
    <s v="plays"/>
    <x v="3352"/>
    <d v="2016-07-01T23:00:00"/>
  </r>
  <r>
    <n v="1575"/>
    <x v="0"/>
    <s v="GB"/>
    <s v="GBP"/>
    <n v="1462230000"/>
    <n v="1461061350"/>
    <b v="0"/>
    <n v="44"/>
    <b v="1"/>
    <s v="theater/plays"/>
    <n v="315"/>
    <n v="35"/>
    <x v="1"/>
    <s v="plays"/>
    <x v="3353"/>
    <d v="2016-05-02T23:00:00"/>
  </r>
  <r>
    <n v="3058"/>
    <x v="0"/>
    <s v="US"/>
    <s v="USD"/>
    <n v="1446091260"/>
    <n v="1443029206"/>
    <b v="0"/>
    <n v="55"/>
    <b v="1"/>
    <s v="theater/plays"/>
    <n v="101.93333333333334"/>
    <n v="55"/>
    <x v="1"/>
    <s v="plays"/>
    <x v="3354"/>
    <d v="2015-10-29T04:01:00"/>
  </r>
  <r>
    <n v="2210"/>
    <x v="0"/>
    <s v="GB"/>
    <s v="GBP"/>
    <n v="1462879020"/>
    <n v="1461941527"/>
    <b v="0"/>
    <n v="15"/>
    <b v="1"/>
    <s v="theater/plays"/>
    <n v="126.28571428571429"/>
    <n v="147"/>
    <x v="1"/>
    <s v="plays"/>
    <x v="3355"/>
    <d v="2016-05-10T11:17:00"/>
  </r>
  <r>
    <n v="1521"/>
    <x v="0"/>
    <s v="GB"/>
    <s v="GBP"/>
    <n v="1468611272"/>
    <n v="1466019272"/>
    <b v="0"/>
    <n v="27"/>
    <b v="1"/>
    <s v="theater/plays"/>
    <n v="101.4"/>
    <n v="56"/>
    <x v="1"/>
    <s v="plays"/>
    <x v="3356"/>
    <d v="2016-07-15T19:34:32"/>
  </r>
  <r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10299"/>
    <x v="0"/>
    <s v="US"/>
    <s v="USD"/>
    <n v="1416385679"/>
    <n v="1413790079"/>
    <b v="0"/>
    <n v="162"/>
    <b v="1"/>
    <s v="theater/plays"/>
    <n v="102.99000000000001"/>
    <n v="63"/>
    <x v="1"/>
    <s v="plays"/>
    <x v="3358"/>
    <d v="2014-11-19T08:27:59"/>
  </r>
  <r>
    <n v="4250"/>
    <x v="0"/>
    <s v="US"/>
    <s v="USD"/>
    <n v="1487985734"/>
    <n v="1484097734"/>
    <b v="0"/>
    <n v="23"/>
    <b v="1"/>
    <s v="theater/plays"/>
    <n v="106.25"/>
    <n v="184"/>
    <x v="1"/>
    <s v="plays"/>
    <x v="3359"/>
    <d v="2017-02-25T01:22:14"/>
  </r>
  <r>
    <n v="9124"/>
    <x v="0"/>
    <s v="SG"/>
    <s v="SGD"/>
    <n v="1481731140"/>
    <n v="1479866343"/>
    <b v="0"/>
    <n v="72"/>
    <b v="1"/>
    <s v="theater/plays"/>
    <n v="101.37777777777779"/>
    <n v="126"/>
    <x v="1"/>
    <s v="plays"/>
    <x v="3360"/>
    <d v="2016-12-14T15:59:00"/>
  </r>
  <r>
    <n v="5673"/>
    <x v="0"/>
    <s v="US"/>
    <s v="USD"/>
    <n v="1409587140"/>
    <n v="1408062990"/>
    <b v="0"/>
    <n v="68"/>
    <b v="1"/>
    <s v="theater/plays"/>
    <n v="113.46000000000001"/>
    <n v="83"/>
    <x v="1"/>
    <s v="plays"/>
    <x v="3361"/>
    <d v="2014-09-01T15:59:00"/>
  </r>
  <r>
    <n v="1090"/>
    <x v="0"/>
    <s v="US"/>
    <s v="USD"/>
    <n v="1425704100"/>
    <n v="1424484717"/>
    <b v="0"/>
    <n v="20"/>
    <b v="1"/>
    <s v="theater/plays"/>
    <n v="218.00000000000003"/>
    <n v="54"/>
    <x v="1"/>
    <s v="plays"/>
    <x v="3362"/>
    <d v="2015-03-07T04:55:00"/>
  </r>
  <r>
    <n v="7860"/>
    <x v="0"/>
    <s v="US"/>
    <s v="USD"/>
    <n v="1408464000"/>
    <n v="1406831445"/>
    <b v="0"/>
    <n v="26"/>
    <b v="1"/>
    <s v="theater/plays"/>
    <n v="101.41935483870968"/>
    <n v="302"/>
    <x v="1"/>
    <s v="plays"/>
    <x v="3363"/>
    <d v="2014-08-19T16:00:00"/>
  </r>
  <r>
    <n v="3178"/>
    <x v="0"/>
    <s v="GB"/>
    <s v="GBP"/>
    <n v="1458075600"/>
    <n v="1456183649"/>
    <b v="0"/>
    <n v="72"/>
    <b v="1"/>
    <s v="theater/plays"/>
    <n v="105.93333333333332"/>
    <n v="44"/>
    <x v="1"/>
    <s v="plays"/>
    <x v="3364"/>
    <d v="2016-03-15T21:00:00"/>
  </r>
  <r>
    <n v="2600"/>
    <x v="0"/>
    <s v="US"/>
    <s v="USD"/>
    <n v="1449973592"/>
    <n v="1447381592"/>
    <b v="0"/>
    <n v="3"/>
    <b v="1"/>
    <s v="theater/plays"/>
    <n v="104"/>
    <n v="866"/>
    <x v="1"/>
    <s v="plays"/>
    <x v="3365"/>
    <d v="2015-12-13T02:26:32"/>
  </r>
  <r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890"/>
    <x v="0"/>
    <s v="GB"/>
    <s v="GBP"/>
    <n v="1438467894"/>
    <n v="1436307894"/>
    <b v="0"/>
    <n v="30"/>
    <b v="1"/>
    <s v="theater/plays"/>
    <n v="118.66666666666667"/>
    <n v="29"/>
    <x v="1"/>
    <s v="plays"/>
    <x v="3367"/>
    <d v="2015-08-01T22:24:54"/>
  </r>
  <r>
    <n v="1046"/>
    <x v="0"/>
    <s v="US"/>
    <s v="USD"/>
    <n v="1420088400"/>
    <n v="1416977259"/>
    <b v="0"/>
    <n v="23"/>
    <b v="1"/>
    <s v="theater/plays"/>
    <n v="104.60000000000001"/>
    <n v="45"/>
    <x v="1"/>
    <s v="plays"/>
    <x v="3368"/>
    <d v="2015-01-01T05:00:00"/>
  </r>
  <r>
    <n v="5195"/>
    <x v="0"/>
    <s v="IE"/>
    <s v="EUR"/>
    <n v="1484441980"/>
    <n v="1479257980"/>
    <b v="0"/>
    <n v="54"/>
    <b v="1"/>
    <s v="theater/plays"/>
    <n v="103.89999999999999"/>
    <n v="96"/>
    <x v="1"/>
    <s v="plays"/>
    <x v="3369"/>
    <d v="2017-01-15T00:59:40"/>
  </r>
  <r>
    <n v="1766"/>
    <x v="0"/>
    <s v="US"/>
    <s v="USD"/>
    <n v="1481961600"/>
    <n v="1479283285"/>
    <b v="0"/>
    <n v="26"/>
    <b v="1"/>
    <s v="theater/plays"/>
    <n v="117.73333333333333"/>
    <n v="67"/>
    <x v="1"/>
    <s v="plays"/>
    <x v="3370"/>
    <d v="2016-12-17T08:00:00"/>
  </r>
  <r>
    <n v="277"/>
    <x v="0"/>
    <s v="US"/>
    <s v="USD"/>
    <n v="1449089965"/>
    <n v="1446670765"/>
    <b v="0"/>
    <n v="9"/>
    <b v="1"/>
    <s v="theater/plays"/>
    <n v="138.5"/>
    <n v="30"/>
    <x v="1"/>
    <s v="plays"/>
    <x v="3371"/>
    <d v="2015-12-02T20:59:25"/>
  </r>
  <r>
    <n v="1035"/>
    <x v="0"/>
    <s v="US"/>
    <s v="USD"/>
    <n v="1408942740"/>
    <n v="1407157756"/>
    <b v="0"/>
    <n v="27"/>
    <b v="1"/>
    <s v="theater/plays"/>
    <n v="103.49999999999999"/>
    <n v="38"/>
    <x v="1"/>
    <s v="plays"/>
    <x v="3372"/>
    <d v="2014-08-25T04:59:00"/>
  </r>
  <r>
    <n v="2005"/>
    <x v="0"/>
    <s v="GB"/>
    <s v="GBP"/>
    <n v="1437235200"/>
    <n v="1435177840"/>
    <b v="0"/>
    <n v="30"/>
    <b v="1"/>
    <s v="theater/plays"/>
    <n v="100.25"/>
    <n v="66"/>
    <x v="1"/>
    <s v="plays"/>
    <x v="3373"/>
    <d v="2015-07-18T16:00:00"/>
  </r>
  <r>
    <n v="3730"/>
    <x v="0"/>
    <s v="CA"/>
    <s v="CAD"/>
    <n v="1446053616"/>
    <n v="1443461616"/>
    <b v="0"/>
    <n v="52"/>
    <b v="1"/>
    <s v="theater/plays"/>
    <n v="106.57142857142856"/>
    <n v="71"/>
    <x v="1"/>
    <s v="plays"/>
    <x v="3374"/>
    <d v="2015-10-28T17:33:36"/>
  </r>
  <r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8001"/>
    <x v="0"/>
    <s v="US"/>
    <s v="USD"/>
    <n v="1429976994"/>
    <n v="1424796594"/>
    <b v="0"/>
    <n v="19"/>
    <b v="1"/>
    <s v="theater/plays"/>
    <n v="100.01249999999999"/>
    <n v="421"/>
    <x v="1"/>
    <s v="plays"/>
    <x v="3376"/>
    <d v="2015-04-25T15:49:54"/>
  </r>
  <r>
    <n v="8084"/>
    <x v="0"/>
    <s v="GB"/>
    <s v="GBP"/>
    <n v="1426870560"/>
    <n v="1424280899"/>
    <b v="0"/>
    <n v="77"/>
    <b v="1"/>
    <s v="theater/plays"/>
    <n v="101.05"/>
    <n v="104"/>
    <x v="1"/>
    <s v="plays"/>
    <x v="3377"/>
    <d v="2015-03-20T16:56:00"/>
  </r>
  <r>
    <n v="592"/>
    <x v="0"/>
    <s v="GB"/>
    <s v="GBP"/>
    <n v="1409490480"/>
    <n v="1407400306"/>
    <b v="0"/>
    <n v="21"/>
    <b v="1"/>
    <s v="theater/plays"/>
    <n v="107.63636363636364"/>
    <n v="28"/>
    <x v="1"/>
    <s v="plays"/>
    <x v="3378"/>
    <d v="2014-08-31T13:08:00"/>
  </r>
  <r>
    <n v="2073"/>
    <x v="0"/>
    <s v="GB"/>
    <s v="GBP"/>
    <n v="1440630000"/>
    <n v="1439122800"/>
    <b v="0"/>
    <n v="38"/>
    <b v="1"/>
    <s v="theater/plays"/>
    <n v="103.64999999999999"/>
    <n v="54"/>
    <x v="1"/>
    <s v="plays"/>
    <x v="3379"/>
    <d v="2015-08-26T23:00:00"/>
  </r>
  <r>
    <n v="3133"/>
    <x v="0"/>
    <s v="US"/>
    <s v="USD"/>
    <n v="1417305178"/>
    <n v="1414277578"/>
    <b v="0"/>
    <n v="28"/>
    <b v="1"/>
    <s v="theater/plays"/>
    <n v="104.43333333333334"/>
    <n v="111"/>
    <x v="1"/>
    <s v="plays"/>
    <x v="3380"/>
    <d v="2014-11-29T23:52:58"/>
  </r>
  <r>
    <n v="4090"/>
    <x v="0"/>
    <s v="US"/>
    <s v="USD"/>
    <n v="1426044383"/>
    <n v="1423455983"/>
    <b v="0"/>
    <n v="48"/>
    <b v="1"/>
    <s v="theater/plays"/>
    <n v="102.25"/>
    <n v="85"/>
    <x v="1"/>
    <s v="plays"/>
    <x v="3381"/>
    <d v="2015-03-11T03:26:23"/>
  </r>
  <r>
    <n v="3526"/>
    <x v="0"/>
    <s v="GB"/>
    <s v="GBP"/>
    <n v="1470092340"/>
    <n v="1467973256"/>
    <b v="0"/>
    <n v="46"/>
    <b v="1"/>
    <s v="theater/plays"/>
    <n v="100.74285714285713"/>
    <n v="76"/>
    <x v="1"/>
    <s v="plays"/>
    <x v="3382"/>
    <d v="2016-08-01T22:59:00"/>
  </r>
  <r>
    <n v="1955"/>
    <x v="0"/>
    <s v="US"/>
    <s v="USD"/>
    <n v="1466707620"/>
    <n v="1464979620"/>
    <b v="0"/>
    <n v="30"/>
    <b v="1"/>
    <s v="theater/plays"/>
    <n v="111.71428571428572"/>
    <n v="65"/>
    <x v="1"/>
    <s v="plays"/>
    <x v="3383"/>
    <d v="2016-06-23T18:47:00"/>
  </r>
  <r>
    <n v="6000.66"/>
    <x v="0"/>
    <s v="US"/>
    <s v="USD"/>
    <n v="1448074800"/>
    <n v="1444874768"/>
    <b v="0"/>
    <n v="64"/>
    <b v="1"/>
    <s v="theater/plays"/>
    <n v="100.01100000000001"/>
    <n v="93"/>
    <x v="1"/>
    <s v="plays"/>
    <x v="3384"/>
    <d v="2015-11-21T03:00:00"/>
  </r>
  <r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506"/>
    <x v="0"/>
    <s v="US"/>
    <s v="USD"/>
    <n v="1418581088"/>
    <n v="1415125088"/>
    <b v="0"/>
    <n v="35"/>
    <b v="1"/>
    <s v="theater/plays"/>
    <n v="116.86666666666667"/>
    <n v="100"/>
    <x v="1"/>
    <s v="plays"/>
    <x v="3387"/>
    <d v="2014-12-14T18:18:08"/>
  </r>
  <r>
    <n v="1557"/>
    <x v="0"/>
    <s v="GB"/>
    <s v="GBP"/>
    <n v="1434625441"/>
    <n v="1432033441"/>
    <b v="0"/>
    <n v="45"/>
    <b v="1"/>
    <s v="theater/plays"/>
    <n v="103.8"/>
    <n v="34"/>
    <x v="1"/>
    <s v="plays"/>
    <x v="3388"/>
    <d v="2015-06-18T11:04:01"/>
  </r>
  <r>
    <n v="11450"/>
    <x v="0"/>
    <s v="US"/>
    <s v="USD"/>
    <n v="1464960682"/>
    <n v="1462368682"/>
    <b v="0"/>
    <n v="62"/>
    <b v="1"/>
    <s v="theater/plays"/>
    <n v="114.5"/>
    <n v="184"/>
    <x v="1"/>
    <s v="plays"/>
    <x v="3389"/>
    <d v="2016-06-03T13:31:22"/>
  </r>
  <r>
    <n v="1536"/>
    <x v="0"/>
    <s v="US"/>
    <s v="USD"/>
    <n v="1405017345"/>
    <n v="1403721345"/>
    <b v="0"/>
    <n v="22"/>
    <b v="1"/>
    <s v="theater/plays"/>
    <n v="102.4"/>
    <n v="69"/>
    <x v="1"/>
    <s v="plays"/>
    <x v="3390"/>
    <d v="2014-07-10T18:35:45"/>
  </r>
  <r>
    <n v="1115"/>
    <x v="0"/>
    <s v="US"/>
    <s v="USD"/>
    <n v="1407536880"/>
    <n v="1404997548"/>
    <b v="0"/>
    <n v="18"/>
    <b v="1"/>
    <s v="theater/plays"/>
    <n v="223"/>
    <n v="61"/>
    <x v="1"/>
    <s v="plays"/>
    <x v="3391"/>
    <d v="2014-08-08T22:28:00"/>
  </r>
  <r>
    <n v="500"/>
    <x v="0"/>
    <s v="GB"/>
    <s v="GBP"/>
    <n v="1462565855"/>
    <n v="1458245855"/>
    <b v="0"/>
    <n v="12"/>
    <b v="1"/>
    <s v="theater/plays"/>
    <n v="100"/>
    <n v="41"/>
    <x v="1"/>
    <s v="plays"/>
    <x v="3392"/>
    <d v="2016-05-06T20:17:35"/>
  </r>
  <r>
    <n v="1587"/>
    <x v="0"/>
    <s v="US"/>
    <s v="USD"/>
    <n v="1415234760"/>
    <n v="1413065230"/>
    <b v="0"/>
    <n v="44"/>
    <b v="1"/>
    <s v="theater/plays"/>
    <n v="105.80000000000001"/>
    <n v="36"/>
    <x v="1"/>
    <s v="plays"/>
    <x v="3393"/>
    <d v="2014-11-06T00:46:00"/>
  </r>
  <r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1565"/>
    <x v="0"/>
    <s v="US"/>
    <s v="USD"/>
    <n v="1401595140"/>
    <n v="1399286589"/>
    <b v="0"/>
    <n v="28"/>
    <b v="1"/>
    <s v="theater/plays"/>
    <n v="104.33333333333333"/>
    <n v="55"/>
    <x v="1"/>
    <s v="plays"/>
    <x v="3396"/>
    <d v="2014-06-01T03:59:00"/>
  </r>
  <r>
    <n v="280"/>
    <x v="0"/>
    <s v="GB"/>
    <s v="GBP"/>
    <n v="1455832800"/>
    <n v="1452338929"/>
    <b v="0"/>
    <n v="24"/>
    <b v="1"/>
    <s v="theater/plays"/>
    <n v="112.00000000000001"/>
    <n v="11"/>
    <x v="1"/>
    <s v="plays"/>
    <x v="3397"/>
    <d v="2016-02-18T22:00:00"/>
  </r>
  <r>
    <n v="4443"/>
    <x v="0"/>
    <s v="US"/>
    <s v="USD"/>
    <n v="1416589200"/>
    <n v="1414605776"/>
    <b v="0"/>
    <n v="65"/>
    <b v="1"/>
    <s v="theater/plays"/>
    <n v="111.07499999999999"/>
    <n v="68"/>
    <x v="1"/>
    <s v="plays"/>
    <x v="3398"/>
    <d v="2014-11-21T17:00:00"/>
  </r>
  <r>
    <n v="1245"/>
    <x v="0"/>
    <s v="GB"/>
    <s v="GBP"/>
    <n v="1424556325"/>
    <n v="1421964325"/>
    <b v="0"/>
    <n v="46"/>
    <b v="1"/>
    <s v="theater/plays"/>
    <n v="103.75000000000001"/>
    <n v="27"/>
    <x v="1"/>
    <s v="plays"/>
    <x v="3399"/>
    <d v="2015-02-21T22:05:25"/>
  </r>
  <r>
    <n v="10041"/>
    <x v="0"/>
    <s v="US"/>
    <s v="USD"/>
    <n v="1409266414"/>
    <n v="1405378414"/>
    <b v="0"/>
    <n v="85"/>
    <b v="1"/>
    <s v="theater/plays"/>
    <n v="100.41"/>
    <n v="118"/>
    <x v="1"/>
    <s v="plays"/>
    <x v="3400"/>
    <d v="2014-08-28T22:53:34"/>
  </r>
  <r>
    <n v="2954"/>
    <x v="0"/>
    <s v="GB"/>
    <s v="GBP"/>
    <n v="1438968146"/>
    <n v="1436376146"/>
    <b v="0"/>
    <n v="66"/>
    <b v="1"/>
    <s v="theater/plays"/>
    <n v="101.86206896551724"/>
    <n v="44"/>
    <x v="1"/>
    <s v="plays"/>
    <x v="3401"/>
    <d v="2015-08-07T17:22:26"/>
  </r>
  <r>
    <n v="16465"/>
    <x v="0"/>
    <s v="US"/>
    <s v="USD"/>
    <n v="1447295460"/>
    <n v="1444747843"/>
    <b v="0"/>
    <n v="165"/>
    <b v="1"/>
    <s v="theater/plays"/>
    <n v="109.76666666666665"/>
    <n v="99"/>
    <x v="1"/>
    <s v="plays"/>
    <x v="3402"/>
    <d v="2015-11-12T02:31:00"/>
  </r>
  <r>
    <n v="2000"/>
    <x v="0"/>
    <s v="GB"/>
    <s v="GBP"/>
    <n v="1435230324"/>
    <n v="1432638324"/>
    <b v="0"/>
    <n v="17"/>
    <b v="1"/>
    <s v="theater/plays"/>
    <n v="100"/>
    <n v="117"/>
    <x v="1"/>
    <s v="plays"/>
    <x v="3403"/>
    <d v="2015-06-25T11:05:24"/>
  </r>
  <r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481.5"/>
    <x v="0"/>
    <s v="GB"/>
    <s v="GBP"/>
    <n v="1456876740"/>
    <n v="1455063886"/>
    <b v="0"/>
    <n v="17"/>
    <b v="1"/>
    <s v="theater/plays"/>
    <n v="137.57142857142856"/>
    <n v="28"/>
    <x v="1"/>
    <s v="plays"/>
    <x v="3405"/>
    <d v="2016-03-01T23:59:00"/>
  </r>
  <r>
    <n v="10031"/>
    <x v="0"/>
    <s v="US"/>
    <s v="USD"/>
    <n v="1405511376"/>
    <n v="1401623376"/>
    <b v="0"/>
    <n v="91"/>
    <b v="1"/>
    <s v="theater/plays"/>
    <n v="100.31000000000002"/>
    <n v="110"/>
    <x v="1"/>
    <s v="plays"/>
    <x v="3406"/>
    <d v="2014-07-16T11:49:36"/>
  </r>
  <r>
    <n v="2142"/>
    <x v="0"/>
    <s v="GB"/>
    <s v="GBP"/>
    <n v="1404641289"/>
    <n v="1402049289"/>
    <b v="0"/>
    <n v="67"/>
    <b v="1"/>
    <s v="theater/plays"/>
    <n v="107.1"/>
    <n v="31"/>
    <x v="1"/>
    <s v="plays"/>
    <x v="3407"/>
    <d v="2014-07-06T10:08:09"/>
  </r>
  <r>
    <n v="1055"/>
    <x v="0"/>
    <s v="US"/>
    <s v="USD"/>
    <n v="1405727304"/>
    <n v="1403135304"/>
    <b v="0"/>
    <n v="18"/>
    <b v="1"/>
    <s v="theater/plays"/>
    <n v="211"/>
    <n v="58"/>
    <x v="1"/>
    <s v="plays"/>
    <x v="3408"/>
    <d v="2014-07-18T23:48:24"/>
  </r>
  <r>
    <n v="618"/>
    <x v="0"/>
    <s v="GB"/>
    <s v="GBP"/>
    <n v="1469998680"/>
    <n v="1466710358"/>
    <b v="0"/>
    <n v="21"/>
    <b v="1"/>
    <s v="theater/plays"/>
    <n v="123.6"/>
    <n v="29"/>
    <x v="1"/>
    <s v="plays"/>
    <x v="3409"/>
    <d v="2016-07-31T20:58:00"/>
  </r>
  <r>
    <n v="3255"/>
    <x v="0"/>
    <s v="US"/>
    <s v="USD"/>
    <n v="1465196400"/>
    <n v="1462841990"/>
    <b v="0"/>
    <n v="40"/>
    <b v="1"/>
    <s v="theater/plays"/>
    <n v="108.5"/>
    <n v="81"/>
    <x v="1"/>
    <s v="plays"/>
    <x v="3410"/>
    <d v="2016-06-06T07:00:00"/>
  </r>
  <r>
    <n v="15535"/>
    <x v="0"/>
    <s v="US"/>
    <s v="USD"/>
    <n v="1444264372"/>
    <n v="1442536372"/>
    <b v="0"/>
    <n v="78"/>
    <b v="1"/>
    <s v="theater/plays"/>
    <n v="103.56666666666668"/>
    <n v="199"/>
    <x v="1"/>
    <s v="plays"/>
    <x v="3411"/>
    <d v="2015-10-08T00:32:52"/>
  </r>
  <r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105"/>
    <x v="0"/>
    <s v="US"/>
    <s v="USD"/>
    <n v="1480579140"/>
    <n v="1478030325"/>
    <b v="0"/>
    <n v="44"/>
    <b v="1"/>
    <s v="theater/plays"/>
    <n v="103.49999999999999"/>
    <n v="70"/>
    <x v="1"/>
    <s v="plays"/>
    <x v="3414"/>
    <d v="2016-12-01T07:59:00"/>
  </r>
  <r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4784"/>
    <x v="0"/>
    <s v="GB"/>
    <s v="GBP"/>
    <n v="1429813800"/>
    <n v="1427363645"/>
    <b v="0"/>
    <n v="30"/>
    <b v="1"/>
    <s v="theater/plays"/>
    <n v="119.6"/>
    <n v="159"/>
    <x v="1"/>
    <s v="plays"/>
    <x v="3416"/>
    <d v="2015-04-23T18:30:00"/>
  </r>
  <r>
    <n v="1700.01"/>
    <x v="0"/>
    <s v="US"/>
    <s v="USD"/>
    <n v="1414284180"/>
    <n v="1410558948"/>
    <b v="0"/>
    <n v="45"/>
    <b v="1"/>
    <s v="theater/plays"/>
    <n v="100.00058823529412"/>
    <n v="37"/>
    <x v="1"/>
    <s v="plays"/>
    <x v="3417"/>
    <d v="2014-10-26T00:43:00"/>
  </r>
  <r>
    <n v="4035"/>
    <x v="0"/>
    <s v="US"/>
    <s v="USD"/>
    <n v="1400875307"/>
    <n v="1398283307"/>
    <b v="0"/>
    <n v="56"/>
    <b v="1"/>
    <s v="theater/plays"/>
    <n v="100.875"/>
    <n v="72"/>
    <x v="1"/>
    <s v="plays"/>
    <x v="3418"/>
    <d v="2014-05-23T20:01:47"/>
  </r>
  <r>
    <n v="2930"/>
    <x v="0"/>
    <s v="IE"/>
    <s v="EUR"/>
    <n v="1459978200"/>
    <n v="1458416585"/>
    <b v="0"/>
    <n v="46"/>
    <b v="1"/>
    <s v="theater/plays"/>
    <n v="106.54545454545455"/>
    <n v="63"/>
    <x v="1"/>
    <s v="plays"/>
    <x v="3419"/>
    <d v="2016-04-06T21:30:00"/>
  </r>
  <r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10115"/>
    <x v="0"/>
    <s v="US"/>
    <s v="USD"/>
    <n v="1425495563"/>
    <n v="1422903563"/>
    <b v="0"/>
    <n v="98"/>
    <b v="1"/>
    <s v="theater/plays"/>
    <n v="101.15"/>
    <n v="103"/>
    <x v="1"/>
    <s v="plays"/>
    <x v="3421"/>
    <d v="2015-03-04T18:59:23"/>
  </r>
  <r>
    <n v="3273"/>
    <x v="0"/>
    <s v="GB"/>
    <s v="GBP"/>
    <n v="1450051200"/>
    <n v="1447594176"/>
    <b v="0"/>
    <n v="46"/>
    <b v="1"/>
    <s v="theater/plays"/>
    <n v="109.1"/>
    <n v="71"/>
    <x v="1"/>
    <s v="plays"/>
    <x v="3422"/>
    <d v="2015-12-14T00:00:00"/>
  </r>
  <r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215"/>
    <x v="0"/>
    <s v="US"/>
    <s v="USD"/>
    <n v="1423119540"/>
    <n v="1421252084"/>
    <b v="0"/>
    <n v="76"/>
    <b v="1"/>
    <s v="theater/plays"/>
    <n v="103.58333333333334"/>
    <n v="81"/>
    <x v="1"/>
    <s v="plays"/>
    <x v="3424"/>
    <d v="2015-02-05T06:59:00"/>
  </r>
  <r>
    <n v="30891.1"/>
    <x v="0"/>
    <s v="US"/>
    <s v="USD"/>
    <n v="1412434136"/>
    <n v="1409669336"/>
    <b v="0"/>
    <n v="104"/>
    <b v="1"/>
    <s v="theater/plays"/>
    <n v="102.97033333333331"/>
    <n v="297"/>
    <x v="1"/>
    <s v="plays"/>
    <x v="3425"/>
    <d v="2014-10-04T14:48:56"/>
  </r>
  <r>
    <n v="4055"/>
    <x v="0"/>
    <s v="US"/>
    <s v="USD"/>
    <n v="1411264800"/>
    <n v="1409620903"/>
    <b v="0"/>
    <n v="87"/>
    <b v="1"/>
    <s v="theater/plays"/>
    <n v="108.13333333333333"/>
    <n v="46"/>
    <x v="1"/>
    <s v="plays"/>
    <x v="3426"/>
    <d v="2014-09-21T02:00:00"/>
  </r>
  <r>
    <n v="1500"/>
    <x v="0"/>
    <s v="GB"/>
    <s v="GBP"/>
    <n v="1404314952"/>
    <n v="1401722952"/>
    <b v="0"/>
    <n v="29"/>
    <b v="1"/>
    <s v="theater/plays"/>
    <n v="100"/>
    <n v="51"/>
    <x v="1"/>
    <s v="plays"/>
    <x v="3427"/>
    <d v="2014-07-02T15:29:12"/>
  </r>
  <r>
    <n v="2055"/>
    <x v="0"/>
    <s v="GB"/>
    <s v="GBP"/>
    <n v="1425142800"/>
    <n v="1422983847"/>
    <b v="0"/>
    <n v="51"/>
    <b v="1"/>
    <s v="theater/plays"/>
    <n v="102.75000000000001"/>
    <n v="40"/>
    <x v="1"/>
    <s v="plays"/>
    <x v="3428"/>
    <d v="2015-02-28T17:00:00"/>
  </r>
  <r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2170.9899999999998"/>
    <x v="0"/>
    <s v="GB"/>
    <s v="GBP"/>
    <n v="1406760101"/>
    <n v="1404168101"/>
    <b v="0"/>
    <n v="72"/>
    <b v="1"/>
    <s v="theater/plays"/>
    <n v="108.54949999999999"/>
    <n v="30"/>
    <x v="1"/>
    <s v="plays"/>
    <x v="3430"/>
    <d v="2014-07-30T22:41:41"/>
  </r>
  <r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2193"/>
    <x v="0"/>
    <s v="US"/>
    <s v="USD"/>
    <n v="1454709600"/>
    <n v="1452520614"/>
    <b v="0"/>
    <n v="42"/>
    <b v="1"/>
    <s v="theater/plays"/>
    <n v="109.65"/>
    <n v="52"/>
    <x v="1"/>
    <s v="plays"/>
    <x v="3432"/>
    <d v="2016-02-05T22:00:00"/>
  </r>
  <r>
    <n v="9525"/>
    <x v="0"/>
    <s v="US"/>
    <s v="USD"/>
    <n v="1402974000"/>
    <n v="1400290255"/>
    <b v="0"/>
    <n v="71"/>
    <b v="1"/>
    <s v="theater/plays"/>
    <n v="100.26315789473684"/>
    <n v="134"/>
    <x v="1"/>
    <s v="plays"/>
    <x v="3433"/>
    <d v="2014-06-17T03:00:00"/>
  </r>
  <r>
    <n v="10555"/>
    <x v="0"/>
    <s v="US"/>
    <s v="USD"/>
    <n v="1404983269"/>
    <n v="1402391269"/>
    <b v="0"/>
    <n v="168"/>
    <b v="1"/>
    <s v="theater/plays"/>
    <n v="105.55000000000001"/>
    <n v="62"/>
    <x v="1"/>
    <s v="plays"/>
    <x v="3434"/>
    <d v="2014-07-10T09:07:49"/>
  </r>
  <r>
    <n v="1120"/>
    <x v="0"/>
    <s v="US"/>
    <s v="USD"/>
    <n v="1470538800"/>
    <n v="1469112493"/>
    <b v="0"/>
    <n v="19"/>
    <b v="1"/>
    <s v="theater/plays"/>
    <n v="112.00000000000001"/>
    <n v="58"/>
    <x v="1"/>
    <s v="plays"/>
    <x v="3435"/>
    <d v="2016-08-07T03:00:00"/>
  </r>
  <r>
    <n v="5295"/>
    <x v="0"/>
    <s v="US"/>
    <s v="USD"/>
    <n v="1408638480"/>
    <n v="1406811593"/>
    <b v="0"/>
    <n v="37"/>
    <b v="1"/>
    <s v="theater/plays"/>
    <n v="105.89999999999999"/>
    <n v="143"/>
    <x v="1"/>
    <s v="plays"/>
    <x v="3436"/>
    <d v="2014-08-21T16:28:00"/>
  </r>
  <r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2605"/>
    <x v="0"/>
    <s v="GB"/>
    <s v="GBP"/>
    <n v="1430600400"/>
    <n v="1428358567"/>
    <b v="0"/>
    <n v="14"/>
    <b v="1"/>
    <s v="theater/plays"/>
    <n v="104.2"/>
    <n v="186"/>
    <x v="1"/>
    <s v="plays"/>
    <x v="3438"/>
    <d v="2015-05-02T21:00:00"/>
  </r>
  <r>
    <n v="1616.14"/>
    <x v="0"/>
    <s v="US"/>
    <s v="USD"/>
    <n v="1453179540"/>
    <n v="1452030730"/>
    <b v="0"/>
    <n v="18"/>
    <b v="1"/>
    <s v="theater/plays"/>
    <n v="134.67833333333334"/>
    <n v="89"/>
    <x v="1"/>
    <s v="plays"/>
    <x v="3439"/>
    <d v="2016-01-19T04:59:00"/>
  </r>
  <r>
    <n v="5260.92"/>
    <x v="0"/>
    <s v="US"/>
    <s v="USD"/>
    <n v="1405095300"/>
    <n v="1403146628"/>
    <b v="0"/>
    <n v="82"/>
    <b v="1"/>
    <s v="theater/plays"/>
    <n v="105.2184"/>
    <n v="64"/>
    <x v="1"/>
    <s v="plays"/>
    <x v="3440"/>
    <d v="2014-07-11T16:15:00"/>
  </r>
  <r>
    <n v="2565"/>
    <x v="0"/>
    <s v="US"/>
    <s v="USD"/>
    <n v="1447445820"/>
    <n v="1445077121"/>
    <b v="0"/>
    <n v="43"/>
    <b v="1"/>
    <s v="theater/plays"/>
    <n v="102.60000000000001"/>
    <n v="59"/>
    <x v="1"/>
    <s v="plays"/>
    <x v="3441"/>
    <d v="2015-11-13T20:17:00"/>
  </r>
  <r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1855"/>
    <x v="0"/>
    <s v="US"/>
    <s v="USD"/>
    <n v="1410266146"/>
    <n v="1407674146"/>
    <b v="0"/>
    <n v="45"/>
    <b v="1"/>
    <s v="theater/plays"/>
    <n v="185.5"/>
    <n v="41"/>
    <x v="1"/>
    <s v="plays"/>
    <x v="3443"/>
    <d v="2014-09-09T12:35:46"/>
  </r>
  <r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2000"/>
    <x v="0"/>
    <s v="GB"/>
    <s v="GBP"/>
    <n v="1445604236"/>
    <n v="1443185036"/>
    <b v="0"/>
    <n v="31"/>
    <b v="1"/>
    <s v="theater/plays"/>
    <n v="100"/>
    <n v="64"/>
    <x v="1"/>
    <s v="plays"/>
    <x v="3445"/>
    <d v="2015-10-23T12:43:56"/>
  </r>
  <r>
    <n v="1082"/>
    <x v="0"/>
    <s v="GB"/>
    <s v="GBP"/>
    <n v="1423138800"/>
    <n v="1421092725"/>
    <b v="0"/>
    <n v="25"/>
    <b v="1"/>
    <s v="theater/plays"/>
    <n v="108.2"/>
    <n v="43"/>
    <x v="1"/>
    <s v="plays"/>
    <x v="3446"/>
    <d v="2015-02-05T12:20:00"/>
  </r>
  <r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305"/>
    <x v="0"/>
    <s v="US"/>
    <s v="USD"/>
    <n v="1418784689"/>
    <n v="1416192689"/>
    <b v="0"/>
    <n v="45"/>
    <b v="1"/>
    <s v="theater/plays"/>
    <n v="109.76190476190477"/>
    <n v="51"/>
    <x v="1"/>
    <s v="plays"/>
    <x v="3448"/>
    <d v="2014-12-17T02:51:29"/>
  </r>
  <r>
    <n v="1365"/>
    <x v="0"/>
    <s v="US"/>
    <s v="USD"/>
    <n v="1468036800"/>
    <n v="1465607738"/>
    <b v="0"/>
    <n v="20"/>
    <b v="1"/>
    <s v="theater/plays"/>
    <n v="170.625"/>
    <n v="68"/>
    <x v="1"/>
    <s v="plays"/>
    <x v="3449"/>
    <d v="2016-07-09T04:00:00"/>
  </r>
  <r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658"/>
    <x v="0"/>
    <s v="US"/>
    <s v="USD"/>
    <n v="1429636927"/>
    <n v="1427304127"/>
    <b v="0"/>
    <n v="16"/>
    <b v="1"/>
    <s v="theater/plays"/>
    <n v="101.23076923076924"/>
    <n v="41"/>
    <x v="1"/>
    <s v="plays"/>
    <x v="3451"/>
    <d v="2015-04-21T17:22:07"/>
  </r>
  <r>
    <n v="1532"/>
    <x v="0"/>
    <s v="US"/>
    <s v="USD"/>
    <n v="1406087940"/>
    <n v="1404141626"/>
    <b v="0"/>
    <n v="37"/>
    <b v="1"/>
    <s v="theater/plays"/>
    <n v="153.19999999999999"/>
    <n v="41"/>
    <x v="1"/>
    <s v="plays"/>
    <x v="3452"/>
    <d v="2014-07-23T03:59:00"/>
  </r>
  <r>
    <n v="385"/>
    <x v="0"/>
    <s v="GB"/>
    <s v="GBP"/>
    <n v="1471130956"/>
    <n v="1465946956"/>
    <b v="0"/>
    <n v="14"/>
    <b v="1"/>
    <s v="theater/plays"/>
    <n v="128.33333333333334"/>
    <n v="27"/>
    <x v="1"/>
    <s v="plays"/>
    <x v="3453"/>
    <d v="2016-08-13T23:29:16"/>
  </r>
  <r>
    <n v="705"/>
    <x v="0"/>
    <s v="GB"/>
    <s v="GBP"/>
    <n v="1406825159"/>
    <n v="1404233159"/>
    <b v="0"/>
    <n v="21"/>
    <b v="1"/>
    <s v="theater/plays"/>
    <n v="100.71428571428571"/>
    <n v="33"/>
    <x v="1"/>
    <s v="plays"/>
    <x v="3454"/>
    <d v="2014-07-31T16:45:59"/>
  </r>
  <r>
    <n v="10065"/>
    <x v="0"/>
    <s v="US"/>
    <s v="USD"/>
    <n v="1476381627"/>
    <n v="1473789627"/>
    <b v="0"/>
    <n v="69"/>
    <b v="1"/>
    <s v="theater/plays"/>
    <n v="100.64999999999999"/>
    <n v="145"/>
    <x v="1"/>
    <s v="plays"/>
    <x v="3455"/>
    <d v="2016-10-13T18:00:27"/>
  </r>
  <r>
    <n v="5739"/>
    <x v="0"/>
    <s v="US"/>
    <s v="USD"/>
    <n v="1406876340"/>
    <n v="1404190567"/>
    <b v="0"/>
    <n v="16"/>
    <b v="1"/>
    <s v="theater/plays"/>
    <n v="191.3"/>
    <n v="358"/>
    <x v="1"/>
    <s v="plays"/>
    <x v="3456"/>
    <d v="2014-08-01T06:59:00"/>
  </r>
  <r>
    <n v="2804"/>
    <x v="0"/>
    <s v="US"/>
    <s v="USD"/>
    <n v="1423720740"/>
    <n v="1421081857"/>
    <b v="0"/>
    <n v="55"/>
    <b v="1"/>
    <s v="theater/plays"/>
    <n v="140.19999999999999"/>
    <n v="50"/>
    <x v="1"/>
    <s v="plays"/>
    <x v="3457"/>
    <d v="2015-02-12T05:59:00"/>
  </r>
  <r>
    <n v="1216"/>
    <x v="0"/>
    <s v="US"/>
    <s v="USD"/>
    <n v="1422937620"/>
    <n v="1420606303"/>
    <b v="0"/>
    <n v="27"/>
    <b v="1"/>
    <s v="theater/plays"/>
    <n v="124.33537832310839"/>
    <n v="45"/>
    <x v="1"/>
    <s v="plays"/>
    <x v="3458"/>
    <d v="2015-02-03T04:27:00"/>
  </r>
  <r>
    <n v="631"/>
    <x v="0"/>
    <s v="GB"/>
    <s v="GBP"/>
    <n v="1463743860"/>
    <n v="1461151860"/>
    <b v="0"/>
    <n v="36"/>
    <b v="1"/>
    <s v="theater/plays"/>
    <n v="126.2"/>
    <n v="17"/>
    <x v="1"/>
    <s v="plays"/>
    <x v="3459"/>
    <d v="2016-05-20T11:31:00"/>
  </r>
  <r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695"/>
    <x v="0"/>
    <s v="US"/>
    <s v="USD"/>
    <n v="1477710000"/>
    <n v="1475248279"/>
    <b v="0"/>
    <n v="12"/>
    <b v="1"/>
    <s v="theater/plays"/>
    <n v="139"/>
    <n v="57"/>
    <x v="1"/>
    <s v="plays"/>
    <x v="3461"/>
    <d v="2016-10-29T03:00:00"/>
  </r>
  <r>
    <n v="505"/>
    <x v="0"/>
    <s v="US"/>
    <s v="USD"/>
    <n v="1436551200"/>
    <n v="1435181628"/>
    <b v="0"/>
    <n v="17"/>
    <b v="1"/>
    <s v="theater/plays"/>
    <n v="202"/>
    <n v="29"/>
    <x v="1"/>
    <s v="plays"/>
    <x v="3462"/>
    <d v="2015-07-10T18:00:00"/>
  </r>
  <r>
    <n v="10338"/>
    <x v="0"/>
    <s v="CA"/>
    <s v="CAD"/>
    <n v="1476158340"/>
    <n v="1472594585"/>
    <b v="0"/>
    <n v="114"/>
    <b v="1"/>
    <s v="theater/plays"/>
    <n v="103.38000000000001"/>
    <n v="90"/>
    <x v="1"/>
    <s v="plays"/>
    <x v="3463"/>
    <d v="2016-10-11T03:59:00"/>
  </r>
  <r>
    <n v="5116.18"/>
    <x v="0"/>
    <s v="US"/>
    <s v="USD"/>
    <n v="1471921637"/>
    <n v="1469329637"/>
    <b v="0"/>
    <n v="93"/>
    <b v="1"/>
    <s v="theater/plays"/>
    <n v="102.3236"/>
    <n v="55"/>
    <x v="1"/>
    <s v="plays"/>
    <x v="3464"/>
    <d v="2016-08-23T03:07:17"/>
  </r>
  <r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4450"/>
    <x v="0"/>
    <s v="US"/>
    <s v="USD"/>
    <n v="1461108450"/>
    <n v="1455928050"/>
    <b v="0"/>
    <n v="61"/>
    <b v="1"/>
    <s v="theater/plays"/>
    <n v="127.14285714285714"/>
    <n v="72"/>
    <x v="1"/>
    <s v="plays"/>
    <x v="3466"/>
    <d v="2016-04-19T23:27:30"/>
  </r>
  <r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12178"/>
    <x v="0"/>
    <s v="US"/>
    <s v="USD"/>
    <n v="1474426800"/>
    <n v="1471976529"/>
    <b v="0"/>
    <n v="17"/>
    <b v="1"/>
    <s v="theater/plays"/>
    <n v="121.78"/>
    <n v="716"/>
    <x v="1"/>
    <s v="plays"/>
    <x v="3468"/>
    <d v="2016-09-21T03:00:00"/>
  </r>
  <r>
    <n v="3175"/>
    <x v="0"/>
    <s v="US"/>
    <s v="USD"/>
    <n v="1461857045"/>
    <n v="1459265045"/>
    <b v="0"/>
    <n v="63"/>
    <b v="1"/>
    <s v="theater/plays"/>
    <n v="113.39285714285714"/>
    <n v="50"/>
    <x v="1"/>
    <s v="plays"/>
    <x v="3469"/>
    <d v="2016-04-28T15:24:05"/>
  </r>
  <r>
    <n v="375"/>
    <x v="0"/>
    <s v="US"/>
    <s v="USD"/>
    <n v="1468618680"/>
    <n v="1465345902"/>
    <b v="0"/>
    <n v="9"/>
    <b v="1"/>
    <s v="theater/plays"/>
    <n v="150"/>
    <n v="41"/>
    <x v="1"/>
    <s v="plays"/>
    <x v="3470"/>
    <d v="2016-07-15T21:38:00"/>
  </r>
  <r>
    <n v="1073"/>
    <x v="0"/>
    <s v="GB"/>
    <s v="GBP"/>
    <n v="1409515200"/>
    <n v="1405971690"/>
    <b v="0"/>
    <n v="30"/>
    <b v="1"/>
    <s v="theater/plays"/>
    <n v="214.6"/>
    <n v="35"/>
    <x v="1"/>
    <s v="plays"/>
    <x v="3471"/>
    <d v="2014-08-31T20:00:00"/>
  </r>
  <r>
    <n v="2041"/>
    <x v="0"/>
    <s v="US"/>
    <s v="USD"/>
    <n v="1415253540"/>
    <n v="1413432331"/>
    <b v="0"/>
    <n v="23"/>
    <b v="1"/>
    <s v="theater/plays"/>
    <n v="102.05"/>
    <n v="88"/>
    <x v="1"/>
    <s v="plays"/>
    <x v="3472"/>
    <d v="2014-11-06T05:59:00"/>
  </r>
  <r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2020"/>
    <x v="0"/>
    <s v="GB"/>
    <s v="GBP"/>
    <n v="1469016131"/>
    <n v="1466424131"/>
    <b v="0"/>
    <n v="39"/>
    <b v="1"/>
    <s v="theater/plays"/>
    <n v="101"/>
    <n v="51"/>
    <x v="1"/>
    <s v="plays"/>
    <x v="3474"/>
    <d v="2016-07-20T12:02:11"/>
  </r>
  <r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2076"/>
    <x v="0"/>
    <s v="US"/>
    <s v="USD"/>
    <n v="1431831600"/>
    <n v="1430761243"/>
    <b v="0"/>
    <n v="39"/>
    <b v="1"/>
    <s v="theater/plays"/>
    <n v="115.33333333333333"/>
    <n v="53"/>
    <x v="1"/>
    <s v="plays"/>
    <x v="3477"/>
    <d v="2015-05-17T03:00:00"/>
  </r>
  <r>
    <n v="2257"/>
    <x v="0"/>
    <s v="US"/>
    <s v="USD"/>
    <n v="1426539600"/>
    <n v="1424296822"/>
    <b v="0"/>
    <n v="57"/>
    <b v="1"/>
    <s v="theater/plays"/>
    <n v="112.85000000000001"/>
    <n v="39"/>
    <x v="1"/>
    <s v="plays"/>
    <x v="3478"/>
    <d v="2015-03-16T21:00:00"/>
  </r>
  <r>
    <n v="1918"/>
    <x v="0"/>
    <s v="GB"/>
    <s v="GBP"/>
    <n v="1403382680"/>
    <n v="1400790680"/>
    <b v="0"/>
    <n v="56"/>
    <b v="1"/>
    <s v="theater/plays"/>
    <n v="127.86666666666666"/>
    <n v="34"/>
    <x v="1"/>
    <s v="plays"/>
    <x v="3479"/>
    <d v="2014-06-21T20:31:20"/>
  </r>
  <r>
    <n v="2140"/>
    <x v="0"/>
    <s v="US"/>
    <s v="USD"/>
    <n v="1436562000"/>
    <n v="1434440227"/>
    <b v="0"/>
    <n v="13"/>
    <b v="1"/>
    <s v="theater/plays"/>
    <n v="142.66666666666669"/>
    <n v="164"/>
    <x v="1"/>
    <s v="plays"/>
    <x v="3480"/>
    <d v="2015-07-10T21:00:00"/>
  </r>
  <r>
    <n v="11880"/>
    <x v="0"/>
    <s v="AU"/>
    <s v="AUD"/>
    <n v="1420178188"/>
    <n v="1418709388"/>
    <b v="0"/>
    <n v="95"/>
    <b v="1"/>
    <s v="theater/plays"/>
    <n v="118.8"/>
    <n v="125"/>
    <x v="1"/>
    <s v="plays"/>
    <x v="3481"/>
    <d v="2015-01-02T05:56:28"/>
  </r>
  <r>
    <n v="4150"/>
    <x v="0"/>
    <s v="GB"/>
    <s v="GBP"/>
    <n v="1404671466"/>
    <n v="1402079466"/>
    <b v="0"/>
    <n v="80"/>
    <b v="1"/>
    <s v="theater/plays"/>
    <n v="138.33333333333334"/>
    <n v="51"/>
    <x v="1"/>
    <s v="plays"/>
    <x v="3482"/>
    <d v="2014-07-06T18:31:06"/>
  </r>
  <r>
    <n v="5358"/>
    <x v="0"/>
    <s v="US"/>
    <s v="USD"/>
    <n v="1404403381"/>
    <n v="1401811381"/>
    <b v="0"/>
    <n v="133"/>
    <b v="1"/>
    <s v="theater/plays"/>
    <n v="159.9402985074627"/>
    <n v="40"/>
    <x v="1"/>
    <s v="plays"/>
    <x v="3483"/>
    <d v="2014-07-03T16:03:01"/>
  </r>
  <r>
    <n v="2856"/>
    <x v="0"/>
    <s v="US"/>
    <s v="USD"/>
    <n v="1466014499"/>
    <n v="1463422499"/>
    <b v="0"/>
    <n v="44"/>
    <b v="1"/>
    <s v="theater/plays"/>
    <n v="114.24000000000001"/>
    <n v="64"/>
    <x v="1"/>
    <s v="plays"/>
    <x v="3484"/>
    <d v="2016-06-15T18:14:59"/>
  </r>
  <r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6:38:00"/>
  </r>
  <r>
    <n v="4656"/>
    <x v="0"/>
    <s v="US"/>
    <s v="USD"/>
    <n v="1433314740"/>
    <n v="1430600401"/>
    <b v="0"/>
    <n v="56"/>
    <b v="1"/>
    <s v="theater/plays"/>
    <n v="155.20000000000002"/>
    <n v="83"/>
    <x v="1"/>
    <s v="plays"/>
    <x v="3486"/>
    <d v="2015-06-03T06:59:00"/>
  </r>
  <r>
    <n v="2555"/>
    <x v="0"/>
    <s v="GB"/>
    <s v="GBP"/>
    <n v="1435185252"/>
    <n v="1432593252"/>
    <b v="0"/>
    <n v="66"/>
    <b v="1"/>
    <s v="theater/plays"/>
    <n v="127.75000000000001"/>
    <n v="38"/>
    <x v="1"/>
    <s v="plays"/>
    <x v="3487"/>
    <d v="2015-06-24T22:34:12"/>
  </r>
  <r>
    <n v="3636"/>
    <x v="0"/>
    <s v="US"/>
    <s v="USD"/>
    <n v="1429286400"/>
    <n v="1427221560"/>
    <b v="0"/>
    <n v="29"/>
    <b v="1"/>
    <s v="theater/plays"/>
    <n v="121.2"/>
    <n v="125"/>
    <x v="1"/>
    <s v="plays"/>
    <x v="3488"/>
    <d v="2015-04-17T16:00:00"/>
  </r>
  <r>
    <n v="5635"/>
    <x v="0"/>
    <s v="GB"/>
    <s v="GBP"/>
    <n v="1400965200"/>
    <n v="1398352531"/>
    <b v="0"/>
    <n v="72"/>
    <b v="1"/>
    <s v="theater/plays"/>
    <n v="112.7"/>
    <n v="78"/>
    <x v="1"/>
    <s v="plays"/>
    <x v="3489"/>
    <d v="2014-05-24T21:00:00"/>
  </r>
  <r>
    <n v="1275"/>
    <x v="0"/>
    <s v="US"/>
    <s v="USD"/>
    <n v="1460574924"/>
    <n v="1457982924"/>
    <b v="0"/>
    <n v="27"/>
    <b v="1"/>
    <s v="theater/plays"/>
    <n v="127.49999999999999"/>
    <n v="47"/>
    <x v="1"/>
    <s v="plays"/>
    <x v="3490"/>
    <d v="2016-04-13T19:15:24"/>
  </r>
  <r>
    <n v="791"/>
    <x v="0"/>
    <s v="US"/>
    <s v="USD"/>
    <n v="1431928784"/>
    <n v="1430114384"/>
    <b v="0"/>
    <n v="10"/>
    <b v="1"/>
    <s v="theater/plays"/>
    <n v="158.20000000000002"/>
    <n v="79"/>
    <x v="1"/>
    <s v="plays"/>
    <x v="3491"/>
    <d v="2015-05-18T05:59:44"/>
  </r>
  <r>
    <n v="4000.22"/>
    <x v="0"/>
    <s v="US"/>
    <s v="USD"/>
    <n v="1445818397"/>
    <n v="1442794397"/>
    <b v="0"/>
    <n v="35"/>
    <b v="1"/>
    <s v="theater/plays"/>
    <n v="105.26894736842105"/>
    <n v="114"/>
    <x v="1"/>
    <s v="plays"/>
    <x v="3492"/>
    <d v="2015-10-26T00:13:17"/>
  </r>
  <r>
    <n v="1500"/>
    <x v="0"/>
    <s v="US"/>
    <s v="USD"/>
    <n v="1408252260"/>
    <n v="1406580436"/>
    <b v="0"/>
    <n v="29"/>
    <b v="1"/>
    <s v="theater/plays"/>
    <n v="100"/>
    <n v="51"/>
    <x v="1"/>
    <s v="plays"/>
    <x v="3493"/>
    <d v="2014-08-17T05:11:00"/>
  </r>
  <r>
    <n v="400"/>
    <x v="0"/>
    <s v="US"/>
    <s v="USD"/>
    <n v="1480140000"/>
    <n v="1479186575"/>
    <b v="0"/>
    <n v="13"/>
    <b v="1"/>
    <s v="theater/plays"/>
    <n v="100"/>
    <n v="30"/>
    <x v="1"/>
    <s v="plays"/>
    <x v="3494"/>
    <d v="2016-11-26T06:00:00"/>
  </r>
  <r>
    <n v="5343"/>
    <x v="0"/>
    <s v="CA"/>
    <s v="CAD"/>
    <n v="1414862280"/>
    <n v="1412360309"/>
    <b v="0"/>
    <n v="72"/>
    <b v="1"/>
    <s v="theater/plays"/>
    <n v="106.86"/>
    <n v="74"/>
    <x v="1"/>
    <s v="plays"/>
    <x v="3495"/>
    <d v="2014-11-01T17:18:00"/>
  </r>
  <r>
    <n v="3732"/>
    <x v="0"/>
    <s v="US"/>
    <s v="USD"/>
    <n v="1473625166"/>
    <n v="1470169166"/>
    <b v="0"/>
    <n v="78"/>
    <b v="1"/>
    <s v="theater/plays"/>
    <n v="124.4"/>
    <n v="47"/>
    <x v="1"/>
    <s v="plays"/>
    <x v="3496"/>
    <d v="2016-09-11T20:19:26"/>
  </r>
  <r>
    <n v="1686"/>
    <x v="0"/>
    <s v="US"/>
    <s v="USD"/>
    <n v="1464904800"/>
    <n v="1463852904"/>
    <b v="0"/>
    <n v="49"/>
    <b v="1"/>
    <s v="theater/plays"/>
    <n v="108.70406189555126"/>
    <n v="34"/>
    <x v="1"/>
    <s v="plays"/>
    <x v="3497"/>
    <d v="2016-06-02T22:00:00"/>
  </r>
  <r>
    <n v="1690"/>
    <x v="0"/>
    <s v="CA"/>
    <s v="CAD"/>
    <n v="1464471840"/>
    <n v="1459309704"/>
    <b v="0"/>
    <n v="42"/>
    <b v="1"/>
    <s v="theater/plays"/>
    <n v="102.42424242424242"/>
    <n v="40"/>
    <x v="1"/>
    <s v="plays"/>
    <x v="3498"/>
    <d v="2016-05-28T21:44:00"/>
  </r>
  <r>
    <n v="2110"/>
    <x v="0"/>
    <s v="US"/>
    <s v="USD"/>
    <n v="1435733940"/>
    <n v="1431046325"/>
    <b v="0"/>
    <n v="35"/>
    <b v="1"/>
    <s v="theater/plays"/>
    <n v="105.5"/>
    <n v="60"/>
    <x v="1"/>
    <s v="plays"/>
    <x v="3499"/>
    <d v="2015-07-01T06:59:00"/>
  </r>
  <r>
    <n v="1063"/>
    <x v="0"/>
    <s v="US"/>
    <s v="USD"/>
    <n v="1457326740"/>
    <n v="1455919438"/>
    <b v="0"/>
    <n v="42"/>
    <b v="1"/>
    <s v="theater/plays"/>
    <n v="106.3"/>
    <n v="25"/>
    <x v="1"/>
    <s v="plays"/>
    <x v="3500"/>
    <d v="2016-03-07T04:59:00"/>
  </r>
  <r>
    <n v="1510"/>
    <x v="0"/>
    <s v="GB"/>
    <s v="GBP"/>
    <n v="1441995595"/>
    <n v="1439835595"/>
    <b v="0"/>
    <n v="42"/>
    <b v="1"/>
    <s v="theater/plays"/>
    <n v="100.66666666666666"/>
    <n v="35"/>
    <x v="1"/>
    <s v="plays"/>
    <x v="3501"/>
    <d v="2015-09-11T18:19:55"/>
  </r>
  <r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689"/>
    <x v="0"/>
    <s v="GB"/>
    <s v="GBP"/>
    <n v="1469359728"/>
    <n v="1466767728"/>
    <b v="0"/>
    <n v="38"/>
    <b v="1"/>
    <s v="theater/plays"/>
    <n v="107.55999999999999"/>
    <n v="70"/>
    <x v="1"/>
    <s v="plays"/>
    <x v="3503"/>
    <d v="2016-07-24T11:28:48"/>
  </r>
  <r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94"/>
    <x v="0"/>
    <s v="US"/>
    <s v="USD"/>
    <n v="1399953600"/>
    <n v="1398983245"/>
    <b v="0"/>
    <n v="39"/>
    <b v="1"/>
    <s v="theater/plays"/>
    <n v="103.76"/>
    <n v="66"/>
    <x v="1"/>
    <s v="plays"/>
    <x v="3505"/>
    <d v="2014-05-13T04:00:00"/>
  </r>
  <r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190"/>
    <x v="0"/>
    <s v="US"/>
    <s v="USD"/>
    <n v="1416545700"/>
    <n v="1415392666"/>
    <b v="0"/>
    <n v="33"/>
    <b v="1"/>
    <s v="theater/plays"/>
    <n v="106.33333333333333"/>
    <n v="96"/>
    <x v="1"/>
    <s v="plays"/>
    <x v="3509"/>
    <d v="2014-11-21T04:55:00"/>
  </r>
  <r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14:54:06"/>
  </r>
  <r>
    <n v="1518"/>
    <x v="0"/>
    <s v="GB"/>
    <s v="GBP"/>
    <n v="1415385000"/>
    <n v="1413406695"/>
    <b v="0"/>
    <n v="19"/>
    <b v="1"/>
    <s v="theater/plays"/>
    <n v="101.2"/>
    <n v="79"/>
    <x v="1"/>
    <s v="plays"/>
    <x v="3511"/>
    <d v="2014-11-07T18:30:00"/>
  </r>
  <r>
    <n v="1000"/>
    <x v="0"/>
    <s v="GB"/>
    <s v="GBP"/>
    <n v="1429789992"/>
    <n v="1424609592"/>
    <b v="0"/>
    <n v="17"/>
    <b v="1"/>
    <s v="theater/plays"/>
    <n v="100"/>
    <n v="58"/>
    <x v="1"/>
    <s v="plays"/>
    <x v="3512"/>
    <d v="2015-04-23T11:53:12"/>
  </r>
  <r>
    <n v="3315"/>
    <x v="0"/>
    <s v="US"/>
    <s v="USD"/>
    <n v="1401857940"/>
    <n v="1400725112"/>
    <b v="0"/>
    <n v="44"/>
    <b v="1"/>
    <s v="theater/plays"/>
    <n v="118.39285714285714"/>
    <n v="75"/>
    <x v="1"/>
    <s v="plays"/>
    <x v="3513"/>
    <d v="2014-06-04T04:59:00"/>
  </r>
  <r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80"/>
    <x v="0"/>
    <s v="US"/>
    <s v="USD"/>
    <n v="1433097171"/>
    <n v="1430505171"/>
    <b v="0"/>
    <n v="46"/>
    <b v="1"/>
    <s v="theater/plays"/>
    <n v="102.66666666666666"/>
    <n v="66"/>
    <x v="1"/>
    <s v="plays"/>
    <x v="3515"/>
    <d v="2015-05-31T18:32:51"/>
  </r>
  <r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4000"/>
    <x v="0"/>
    <s v="GB"/>
    <s v="GBP"/>
    <n v="1404471600"/>
    <n v="1401910634"/>
    <b v="0"/>
    <n v="13"/>
    <b v="1"/>
    <s v="theater/plays"/>
    <n v="100"/>
    <n v="307"/>
    <x v="1"/>
    <s v="plays"/>
    <x v="3517"/>
    <d v="2014-07-04T11:00:00"/>
  </r>
  <r>
    <n v="1650.69"/>
    <x v="0"/>
    <s v="US"/>
    <s v="USD"/>
    <n v="1412259660"/>
    <n v="1410461299"/>
    <b v="0"/>
    <n v="33"/>
    <b v="1"/>
    <s v="theater/plays"/>
    <n v="110.04599999999999"/>
    <n v="50"/>
    <x v="1"/>
    <s v="plays"/>
    <x v="3518"/>
    <d v="2014-10-02T14:21:00"/>
  </r>
  <r>
    <n v="2027"/>
    <x v="0"/>
    <s v="GB"/>
    <s v="GBP"/>
    <n v="1425478950"/>
    <n v="1422886950"/>
    <b v="0"/>
    <n v="28"/>
    <b v="1"/>
    <s v="theater/plays"/>
    <n v="101.35000000000001"/>
    <n v="72"/>
    <x v="1"/>
    <s v="plays"/>
    <x v="3519"/>
    <d v="2015-03-04T14:22:30"/>
  </r>
  <r>
    <n v="2015"/>
    <x v="0"/>
    <s v="GB"/>
    <s v="GBP"/>
    <n v="1441547220"/>
    <n v="1439322412"/>
    <b v="0"/>
    <n v="21"/>
    <b v="1"/>
    <s v="theater/plays"/>
    <n v="100.75"/>
    <n v="95"/>
    <x v="1"/>
    <s v="plays"/>
    <x v="3520"/>
    <d v="2015-09-06T13:47:00"/>
  </r>
  <r>
    <n v="593"/>
    <x v="0"/>
    <s v="US"/>
    <s v="USD"/>
    <n v="1411980020"/>
    <n v="1409388020"/>
    <b v="0"/>
    <n v="13"/>
    <b v="1"/>
    <s v="theater/plays"/>
    <n v="169.42857142857144"/>
    <n v="45"/>
    <x v="1"/>
    <s v="plays"/>
    <x v="3521"/>
    <d v="2014-09-29T08:40:20"/>
  </r>
  <r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4546"/>
    <x v="0"/>
    <s v="GB"/>
    <s v="GBP"/>
    <n v="1474844400"/>
    <n v="1469871148"/>
    <b v="0"/>
    <n v="80"/>
    <b v="1"/>
    <s v="theater/plays"/>
    <n v="113.65"/>
    <n v="56"/>
    <x v="1"/>
    <s v="plays"/>
    <x v="3523"/>
    <d v="2016-09-25T23:00:00"/>
  </r>
  <r>
    <n v="10156"/>
    <x v="0"/>
    <s v="US"/>
    <s v="USD"/>
    <n v="1410580800"/>
    <n v="1409336373"/>
    <b v="0"/>
    <n v="74"/>
    <b v="1"/>
    <s v="theater/plays"/>
    <n v="101.56"/>
    <n v="137"/>
    <x v="1"/>
    <s v="plays"/>
    <x v="3524"/>
    <d v="2014-09-13T04:00:00"/>
  </r>
  <r>
    <n v="530"/>
    <x v="0"/>
    <s v="US"/>
    <s v="USD"/>
    <n v="1439136000"/>
    <n v="1438188106"/>
    <b v="0"/>
    <n v="7"/>
    <b v="1"/>
    <s v="theater/plays"/>
    <n v="106"/>
    <n v="75"/>
    <x v="1"/>
    <s v="plays"/>
    <x v="3525"/>
    <d v="2015-08-09T16:00:00"/>
  </r>
  <r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7015"/>
    <x v="0"/>
    <s v="US"/>
    <s v="USD"/>
    <n v="1436587140"/>
    <n v="1434069205"/>
    <b v="0"/>
    <n v="86"/>
    <b v="1"/>
    <s v="theater/plays"/>
    <n v="116.91666666666667"/>
    <n v="81"/>
    <x v="1"/>
    <s v="plays"/>
    <x v="3527"/>
    <d v="2015-07-11T03:59:00"/>
  </r>
  <r>
    <n v="1669"/>
    <x v="0"/>
    <s v="GB"/>
    <s v="GBP"/>
    <n v="1484740918"/>
    <n v="1483012918"/>
    <b v="0"/>
    <n v="37"/>
    <b v="1"/>
    <s v="theater/plays"/>
    <n v="101.15151515151514"/>
    <n v="45"/>
    <x v="1"/>
    <s v="plays"/>
    <x v="3528"/>
    <d v="2017-01-18T12:01:58"/>
  </r>
  <r>
    <n v="660"/>
    <x v="0"/>
    <s v="US"/>
    <s v="USD"/>
    <n v="1436749200"/>
    <n v="1434997018"/>
    <b v="0"/>
    <n v="18"/>
    <b v="1"/>
    <s v="theater/plays"/>
    <n v="132"/>
    <n v="36"/>
    <x v="1"/>
    <s v="plays"/>
    <x v="3529"/>
    <d v="2015-07-13T01:00:00"/>
  </r>
  <r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1142"/>
    <x v="0"/>
    <s v="US"/>
    <s v="USD"/>
    <n v="1411012740"/>
    <n v="1409667827"/>
    <b v="0"/>
    <n v="27"/>
    <b v="1"/>
    <s v="theater/plays"/>
    <n v="118.95833333333334"/>
    <n v="42"/>
    <x v="1"/>
    <s v="plays"/>
    <x v="3532"/>
    <d v="2014-09-18T03:59:00"/>
  </r>
  <r>
    <n v="631"/>
    <x v="0"/>
    <s v="US"/>
    <s v="USD"/>
    <n v="1447269367"/>
    <n v="1444673767"/>
    <b v="0"/>
    <n v="8"/>
    <b v="1"/>
    <s v="theater/plays"/>
    <n v="126.2"/>
    <n v="78"/>
    <x v="1"/>
    <s v="plays"/>
    <x v="3533"/>
    <d v="2015-11-11T19:16:07"/>
  </r>
  <r>
    <n v="7810"/>
    <x v="0"/>
    <s v="US"/>
    <s v="USD"/>
    <n v="1443711623"/>
    <n v="1440687623"/>
    <b v="0"/>
    <n v="204"/>
    <b v="1"/>
    <s v="theater/plays"/>
    <n v="156.20000000000002"/>
    <n v="38"/>
    <x v="1"/>
    <s v="plays"/>
    <x v="3534"/>
    <d v="2015-10-01T15:00:23"/>
  </r>
  <r>
    <n v="2063"/>
    <x v="0"/>
    <s v="GB"/>
    <s v="GBP"/>
    <n v="1443808800"/>
    <n v="1441120910"/>
    <b v="0"/>
    <n v="46"/>
    <b v="1"/>
    <s v="theater/plays"/>
    <n v="103.15"/>
    <n v="44"/>
    <x v="1"/>
    <s v="plays"/>
    <x v="3535"/>
    <d v="2015-10-02T18:00:00"/>
  </r>
  <r>
    <n v="230"/>
    <x v="0"/>
    <s v="GB"/>
    <s v="GBP"/>
    <n v="1450612740"/>
    <n v="1448040425"/>
    <b v="0"/>
    <n v="17"/>
    <b v="1"/>
    <s v="theater/plays"/>
    <n v="153.33333333333334"/>
    <n v="13"/>
    <x v="1"/>
    <s v="plays"/>
    <x v="3536"/>
    <d v="2015-12-20T11:59:00"/>
  </r>
  <r>
    <n v="1218"/>
    <x v="0"/>
    <s v="CA"/>
    <s v="CAD"/>
    <n v="1416211140"/>
    <n v="1413016216"/>
    <b v="0"/>
    <n v="28"/>
    <b v="1"/>
    <s v="theater/plays"/>
    <n v="180.44444444444446"/>
    <n v="43"/>
    <x v="1"/>
    <s v="plays"/>
    <x v="3537"/>
    <d v="2014-11-17T07:59:00"/>
  </r>
  <r>
    <n v="2569"/>
    <x v="0"/>
    <s v="GB"/>
    <s v="GBP"/>
    <n v="1471428340"/>
    <n v="1469009140"/>
    <b v="0"/>
    <n v="83"/>
    <b v="1"/>
    <s v="theater/plays"/>
    <n v="128.44999999999999"/>
    <n v="30"/>
    <x v="1"/>
    <s v="plays"/>
    <x v="3538"/>
    <d v="2016-08-17T10:05:40"/>
  </r>
  <r>
    <n v="718"/>
    <x v="0"/>
    <s v="US"/>
    <s v="USD"/>
    <n v="1473358122"/>
    <n v="1471543722"/>
    <b v="0"/>
    <n v="13"/>
    <b v="1"/>
    <s v="theater/plays"/>
    <n v="119.66666666666667"/>
    <n v="55"/>
    <x v="1"/>
    <s v="plays"/>
    <x v="3539"/>
    <d v="2016-09-08T18:08:42"/>
  </r>
  <r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5623"/>
    <x v="0"/>
    <s v="US"/>
    <s v="USD"/>
    <n v="1410099822"/>
    <n v="1404915822"/>
    <b v="0"/>
    <n v="85"/>
    <b v="1"/>
    <s v="theater/plays"/>
    <n v="102.23636363636363"/>
    <n v="66"/>
    <x v="1"/>
    <s v="plays"/>
    <x v="3542"/>
    <d v="2014-09-07T14:23:42"/>
  </r>
  <r>
    <n v="1570"/>
    <x v="0"/>
    <s v="DE"/>
    <s v="EUR"/>
    <n v="1435255659"/>
    <n v="1432663659"/>
    <b v="0"/>
    <n v="29"/>
    <b v="1"/>
    <s v="theater/plays"/>
    <n v="104.66666666666666"/>
    <n v="54"/>
    <x v="1"/>
    <s v="plays"/>
    <x v="3543"/>
    <d v="2015-06-25T18:07:39"/>
  </r>
  <r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251"/>
    <x v="0"/>
    <s v="US"/>
    <s v="USD"/>
    <n v="1428780159"/>
    <n v="1426188159"/>
    <b v="0"/>
    <n v="8"/>
    <b v="1"/>
    <s v="theater/plays"/>
    <n v="100.4"/>
    <n v="31"/>
    <x v="1"/>
    <s v="plays"/>
    <x v="3545"/>
    <d v="2015-04-11T19:22:39"/>
  </r>
  <r>
    <n v="1125"/>
    <x v="0"/>
    <s v="US"/>
    <s v="USD"/>
    <n v="1427860740"/>
    <n v="1426002684"/>
    <b v="0"/>
    <n v="19"/>
    <b v="1"/>
    <s v="theater/plays"/>
    <n v="102.27272727272727"/>
    <n v="59"/>
    <x v="1"/>
    <s v="plays"/>
    <x v="3546"/>
    <d v="2015-04-01T03:59:00"/>
  </r>
  <r>
    <n v="40043.25"/>
    <x v="0"/>
    <s v="US"/>
    <s v="USD"/>
    <n v="1463198340"/>
    <n v="1461117201"/>
    <b v="0"/>
    <n v="336"/>
    <b v="1"/>
    <s v="theater/plays"/>
    <n v="114.40928571428573"/>
    <n v="119"/>
    <x v="1"/>
    <s v="plays"/>
    <x v="3547"/>
    <d v="2016-05-14T03:59:00"/>
  </r>
  <r>
    <n v="2140"/>
    <x v="0"/>
    <s v="US"/>
    <s v="USD"/>
    <n v="1457139600"/>
    <n v="1455230214"/>
    <b v="0"/>
    <n v="13"/>
    <b v="1"/>
    <s v="theater/plays"/>
    <n v="101.9047619047619"/>
    <n v="164"/>
    <x v="1"/>
    <s v="plays"/>
    <x v="3548"/>
    <d v="2016-03-05T01:00:00"/>
  </r>
  <r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2620"/>
    <x v="0"/>
    <s v="GB"/>
    <s v="GBP"/>
    <n v="1462224398"/>
    <n v="1459632398"/>
    <b v="0"/>
    <n v="64"/>
    <b v="1"/>
    <s v="theater/plays"/>
    <n v="104.80000000000001"/>
    <n v="40"/>
    <x v="1"/>
    <s v="plays"/>
    <x v="3550"/>
    <d v="2016-05-02T21:26:38"/>
  </r>
  <r>
    <n v="1527.5"/>
    <x v="0"/>
    <s v="US"/>
    <s v="USD"/>
    <n v="1400796420"/>
    <n v="1398342170"/>
    <b v="0"/>
    <n v="25"/>
    <b v="1"/>
    <s v="theater/plays"/>
    <n v="101.83333333333333"/>
    <n v="61"/>
    <x v="1"/>
    <s v="plays"/>
    <x v="3551"/>
    <d v="2014-05-22T22:07:00"/>
  </r>
  <r>
    <n v="773"/>
    <x v="0"/>
    <s v="GB"/>
    <s v="GBP"/>
    <n v="1403964324"/>
    <n v="1401372324"/>
    <b v="0"/>
    <n v="20"/>
    <b v="1"/>
    <s v="theater/plays"/>
    <n v="100"/>
    <n v="38"/>
    <x v="1"/>
    <s v="plays"/>
    <x v="3552"/>
    <d v="2014-06-28T14:05:24"/>
  </r>
  <r>
    <n v="5845"/>
    <x v="0"/>
    <s v="US"/>
    <s v="USD"/>
    <n v="1439337600"/>
    <n v="1436575280"/>
    <b v="0"/>
    <n v="104"/>
    <b v="1"/>
    <s v="theater/plays"/>
    <n v="106.27272727272728"/>
    <n v="56"/>
    <x v="1"/>
    <s v="plays"/>
    <x v="3553"/>
    <d v="2015-08-12T00:00:00"/>
  </r>
  <r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15:35:24"/>
  </r>
  <r>
    <n v="100036"/>
    <x v="0"/>
    <s v="US"/>
    <s v="USD"/>
    <n v="1399271911"/>
    <n v="1396334311"/>
    <b v="0"/>
    <n v="558"/>
    <b v="1"/>
    <s v="theater/plays"/>
    <n v="100.03599999999999"/>
    <n v="179"/>
    <x v="1"/>
    <s v="plays"/>
    <x v="3557"/>
    <d v="2014-05-05T06:38:31"/>
  </r>
  <r>
    <n v="504"/>
    <x v="0"/>
    <s v="GB"/>
    <s v="GBP"/>
    <n v="1435352400"/>
    <n v="1431718575"/>
    <b v="0"/>
    <n v="22"/>
    <b v="1"/>
    <s v="theater/plays"/>
    <n v="144"/>
    <n v="22"/>
    <x v="1"/>
    <s v="plays"/>
    <x v="3558"/>
    <d v="2015-06-26T21:00:00"/>
  </r>
  <r>
    <n v="1035"/>
    <x v="0"/>
    <s v="AU"/>
    <s v="AUD"/>
    <n v="1438333080"/>
    <n v="1436408308"/>
    <b v="0"/>
    <n v="24"/>
    <b v="1"/>
    <s v="theater/plays"/>
    <n v="103.49999999999999"/>
    <n v="43"/>
    <x v="1"/>
    <s v="plays"/>
    <x v="3559"/>
    <d v="2015-07-31T08:58:00"/>
  </r>
  <r>
    <n v="3470"/>
    <x v="0"/>
    <s v="CA"/>
    <s v="CAD"/>
    <n v="1432694700"/>
    <n v="1429651266"/>
    <b v="0"/>
    <n v="74"/>
    <b v="1"/>
    <s v="theater/plays"/>
    <n v="108.43750000000001"/>
    <n v="46"/>
    <x v="1"/>
    <s v="plays"/>
    <x v="3560"/>
    <d v="2015-05-27T02:45:00"/>
  </r>
  <r>
    <n v="2560"/>
    <x v="0"/>
    <s v="US"/>
    <s v="USD"/>
    <n v="1438799760"/>
    <n v="1437236378"/>
    <b v="0"/>
    <n v="54"/>
    <b v="1"/>
    <s v="theater/plays"/>
    <n v="102.4"/>
    <n v="47"/>
    <x v="1"/>
    <s v="plays"/>
    <x v="3561"/>
    <d v="2015-08-05T18:36:00"/>
  </r>
  <r>
    <n v="469"/>
    <x v="0"/>
    <s v="GB"/>
    <s v="GBP"/>
    <n v="1457906400"/>
    <n v="1457115427"/>
    <b v="0"/>
    <n v="31"/>
    <b v="1"/>
    <s v="theater/plays"/>
    <n v="148.88888888888889"/>
    <n v="15"/>
    <x v="1"/>
    <s v="plays"/>
    <x v="3562"/>
    <d v="2016-03-13T22:00:00"/>
  </r>
  <r>
    <n v="527.45000000000005"/>
    <x v="0"/>
    <s v="GB"/>
    <s v="GBP"/>
    <n v="1470078000"/>
    <n v="1467648456"/>
    <b v="0"/>
    <n v="25"/>
    <b v="1"/>
    <s v="theater/plays"/>
    <n v="105.49000000000002"/>
    <n v="21"/>
    <x v="1"/>
    <s v="plays"/>
    <x v="3563"/>
    <d v="2016-08-01T19:00:00"/>
  </r>
  <r>
    <n v="1005"/>
    <x v="0"/>
    <s v="GB"/>
    <s v="GBP"/>
    <n v="1444060800"/>
    <n v="1440082649"/>
    <b v="0"/>
    <n v="17"/>
    <b v="1"/>
    <s v="theater/plays"/>
    <n v="100.49999999999999"/>
    <n v="59"/>
    <x v="1"/>
    <s v="plays"/>
    <x v="3564"/>
    <d v="2015-10-05T16:00:00"/>
  </r>
  <r>
    <n v="1175"/>
    <x v="0"/>
    <s v="US"/>
    <s v="USD"/>
    <n v="1420048208"/>
    <n v="1417456208"/>
    <b v="0"/>
    <n v="12"/>
    <b v="1"/>
    <s v="theater/plays"/>
    <n v="130.55555555555557"/>
    <n v="97"/>
    <x v="1"/>
    <s v="plays"/>
    <x v="3565"/>
    <d v="2014-12-31T17:50:08"/>
  </r>
  <r>
    <n v="2095"/>
    <x v="0"/>
    <s v="GB"/>
    <s v="GBP"/>
    <n v="1422015083"/>
    <n v="1419423083"/>
    <b v="0"/>
    <n v="38"/>
    <b v="1"/>
    <s v="theater/plays"/>
    <n v="104.75000000000001"/>
    <n v="55"/>
    <x v="1"/>
    <s v="plays"/>
    <x v="3566"/>
    <d v="2015-01-23T12:11:23"/>
  </r>
  <r>
    <n v="1088"/>
    <x v="0"/>
    <s v="GB"/>
    <s v="GBP"/>
    <n v="1433964444"/>
    <n v="1431372444"/>
    <b v="0"/>
    <n v="41"/>
    <b v="1"/>
    <s v="theater/plays"/>
    <n v="108.80000000000001"/>
    <n v="26"/>
    <x v="1"/>
    <s v="plays"/>
    <x v="3567"/>
    <d v="2015-06-10T19:27:24"/>
  </r>
  <r>
    <n v="1110"/>
    <x v="0"/>
    <s v="US"/>
    <s v="USD"/>
    <n v="1410975994"/>
    <n v="1408383994"/>
    <b v="0"/>
    <n v="19"/>
    <b v="1"/>
    <s v="theater/plays"/>
    <n v="111.00000000000001"/>
    <n v="58"/>
    <x v="1"/>
    <s v="plays"/>
    <x v="3568"/>
    <d v="2014-09-17T17:46:34"/>
  </r>
  <r>
    <n v="5024"/>
    <x v="0"/>
    <s v="US"/>
    <s v="USD"/>
    <n v="1420734696"/>
    <n v="1418142696"/>
    <b v="0"/>
    <n v="41"/>
    <b v="1"/>
    <s v="theater/plays"/>
    <n v="100.47999999999999"/>
    <n v="122"/>
    <x v="1"/>
    <s v="plays"/>
    <x v="3569"/>
    <d v="2015-01-08T16:31:36"/>
  </r>
  <r>
    <n v="2287"/>
    <x v="0"/>
    <s v="US"/>
    <s v="USD"/>
    <n v="1420009200"/>
    <n v="1417593483"/>
    <b v="0"/>
    <n v="26"/>
    <b v="1"/>
    <s v="theater/plays"/>
    <n v="114.35"/>
    <n v="87"/>
    <x v="1"/>
    <s v="plays"/>
    <x v="3570"/>
    <d v="2014-12-31T07:00:00"/>
  </r>
  <r>
    <n v="1831"/>
    <x v="0"/>
    <s v="GB"/>
    <s v="GBP"/>
    <n v="1414701413"/>
    <n v="1412109413"/>
    <b v="0"/>
    <n v="25"/>
    <b v="1"/>
    <s v="theater/plays"/>
    <n v="122.06666666666666"/>
    <n v="73"/>
    <x v="1"/>
    <s v="plays"/>
    <x v="3571"/>
    <d v="2014-10-30T20:36:53"/>
  </r>
  <r>
    <n v="500"/>
    <x v="0"/>
    <s v="GB"/>
    <s v="GBP"/>
    <n v="1434894082"/>
    <n v="1432302082"/>
    <b v="0"/>
    <n v="9"/>
    <b v="1"/>
    <s v="theater/plays"/>
    <n v="100"/>
    <n v="55"/>
    <x v="1"/>
    <s v="plays"/>
    <x v="3572"/>
    <d v="2015-06-21T13:41:22"/>
  </r>
  <r>
    <n v="3084"/>
    <x v="0"/>
    <s v="GB"/>
    <s v="GBP"/>
    <n v="1415440846"/>
    <n v="1412845246"/>
    <b v="0"/>
    <n v="78"/>
    <b v="1"/>
    <s v="theater/plays"/>
    <n v="102.8"/>
    <n v="39"/>
    <x v="1"/>
    <s v="plays"/>
    <x v="3573"/>
    <d v="2014-11-08T10:00:46"/>
  </r>
  <r>
    <n v="6155"/>
    <x v="0"/>
    <s v="US"/>
    <s v="USD"/>
    <n v="1415921848"/>
    <n v="1413326248"/>
    <b v="0"/>
    <n v="45"/>
    <b v="1"/>
    <s v="theater/plays"/>
    <n v="106.12068965517241"/>
    <n v="136"/>
    <x v="1"/>
    <s v="plays"/>
    <x v="3574"/>
    <d v="2014-11-13T23:37:28"/>
  </r>
  <r>
    <n v="10133"/>
    <x v="0"/>
    <s v="US"/>
    <s v="USD"/>
    <n v="1470887940"/>
    <n v="1468176527"/>
    <b v="0"/>
    <n v="102"/>
    <b v="1"/>
    <s v="theater/plays"/>
    <n v="101.33000000000001"/>
    <n v="99"/>
    <x v="1"/>
    <s v="plays"/>
    <x v="3575"/>
    <d v="2016-08-11T03:59:00"/>
  </r>
  <r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780"/>
    <x v="0"/>
    <s v="US"/>
    <s v="USD"/>
    <n v="1430029680"/>
    <n v="1427741583"/>
    <b v="0"/>
    <n v="27"/>
    <b v="1"/>
    <s v="theater/plays"/>
    <n v="130"/>
    <n v="28"/>
    <x v="1"/>
    <s v="plays"/>
    <x v="3577"/>
    <d v="2015-04-26T06:28:00"/>
  </r>
  <r>
    <n v="1500.2"/>
    <x v="0"/>
    <s v="GB"/>
    <s v="GBP"/>
    <n v="1462037777"/>
    <n v="1459445777"/>
    <b v="0"/>
    <n v="37"/>
    <b v="1"/>
    <s v="theater/plays"/>
    <n v="100.01333333333334"/>
    <n v="40"/>
    <x v="1"/>
    <s v="plays"/>
    <x v="3578"/>
    <d v="2016-04-30T17:36:17"/>
  </r>
  <r>
    <n v="500"/>
    <x v="0"/>
    <s v="GB"/>
    <s v="GBP"/>
    <n v="1459444656"/>
    <n v="1456856256"/>
    <b v="0"/>
    <n v="14"/>
    <b v="1"/>
    <s v="theater/plays"/>
    <n v="100"/>
    <n v="35"/>
    <x v="1"/>
    <s v="plays"/>
    <x v="3579"/>
    <d v="2016-03-31T17:17:36"/>
  </r>
  <r>
    <n v="1025"/>
    <x v="0"/>
    <s v="US"/>
    <s v="USD"/>
    <n v="1425185940"/>
    <n v="1421900022"/>
    <b v="0"/>
    <n v="27"/>
    <b v="1"/>
    <s v="theater/plays"/>
    <n v="113.88888888888889"/>
    <n v="37"/>
    <x v="1"/>
    <s v="plays"/>
    <x v="3580"/>
    <d v="2015-03-01T04:59:00"/>
  </r>
  <r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2870"/>
    <x v="0"/>
    <s v="US"/>
    <s v="USD"/>
    <n v="1459822682"/>
    <n v="1458613082"/>
    <b v="0"/>
    <n v="49"/>
    <b v="1"/>
    <s v="theater/plays"/>
    <n v="287"/>
    <n v="58"/>
    <x v="1"/>
    <s v="plays"/>
    <x v="3582"/>
    <d v="2016-04-05T02:18:02"/>
  </r>
  <r>
    <n v="3255"/>
    <x v="0"/>
    <s v="US"/>
    <s v="USD"/>
    <n v="1460970805"/>
    <n v="1455790405"/>
    <b v="0"/>
    <n v="24"/>
    <b v="1"/>
    <s v="theater/plays"/>
    <n v="108.5"/>
    <n v="135"/>
    <x v="1"/>
    <s v="plays"/>
    <x v="3583"/>
    <d v="2016-04-18T09:13:25"/>
  </r>
  <r>
    <n v="3465"/>
    <x v="0"/>
    <s v="GB"/>
    <s v="GBP"/>
    <n v="1436772944"/>
    <n v="1434180944"/>
    <b v="0"/>
    <n v="112"/>
    <b v="1"/>
    <s v="theater/plays"/>
    <n v="115.5"/>
    <n v="30"/>
    <x v="1"/>
    <s v="plays"/>
    <x v="3584"/>
    <d v="2015-07-13T07:35:44"/>
  </r>
  <r>
    <n v="4050"/>
    <x v="0"/>
    <s v="US"/>
    <s v="USD"/>
    <n v="1419181890"/>
    <n v="1416589890"/>
    <b v="0"/>
    <n v="23"/>
    <b v="1"/>
    <s v="theater/plays"/>
    <n v="119.11764705882352"/>
    <n v="176"/>
    <x v="1"/>
    <s v="plays"/>
    <x v="3585"/>
    <d v="2014-12-21T17:11:30"/>
  </r>
  <r>
    <n v="8207"/>
    <x v="0"/>
    <s v="US"/>
    <s v="USD"/>
    <n v="1474649070"/>
    <n v="1469465070"/>
    <b v="0"/>
    <n v="54"/>
    <b v="1"/>
    <s v="theater/plays"/>
    <n v="109.42666666666668"/>
    <n v="151"/>
    <x v="1"/>
    <s v="plays"/>
    <x v="3586"/>
    <d v="2016-09-23T16:44:30"/>
  </r>
  <r>
    <n v="633"/>
    <x v="0"/>
    <s v="GB"/>
    <s v="GBP"/>
    <n v="1467054000"/>
    <n v="1463144254"/>
    <b v="0"/>
    <n v="28"/>
    <b v="1"/>
    <s v="theater/plays"/>
    <n v="126.6"/>
    <n v="22"/>
    <x v="1"/>
    <s v="plays"/>
    <x v="3587"/>
    <d v="2016-06-27T19:00:00"/>
  </r>
  <r>
    <n v="201"/>
    <x v="0"/>
    <s v="GB"/>
    <s v="GBP"/>
    <n v="1430348400"/>
    <n v="1428436410"/>
    <b v="0"/>
    <n v="11"/>
    <b v="1"/>
    <s v="theater/plays"/>
    <n v="100.49999999999999"/>
    <n v="18"/>
    <x v="1"/>
    <s v="plays"/>
    <x v="3588"/>
    <d v="2015-04-29T23:00:00"/>
  </r>
  <r>
    <n v="5100"/>
    <x v="0"/>
    <s v="US"/>
    <s v="USD"/>
    <n v="1432654347"/>
    <n v="1430494347"/>
    <b v="0"/>
    <n v="62"/>
    <b v="1"/>
    <s v="theater/plays"/>
    <n v="127.49999999999999"/>
    <n v="82"/>
    <x v="1"/>
    <s v="plays"/>
    <x v="3589"/>
    <d v="2015-05-26T15:32:27"/>
  </r>
  <r>
    <n v="5003"/>
    <x v="0"/>
    <s v="GB"/>
    <s v="GBP"/>
    <n v="1413792034"/>
    <n v="1411200034"/>
    <b v="0"/>
    <n v="73"/>
    <b v="1"/>
    <s v="theater/plays"/>
    <n v="100.05999999999999"/>
    <n v="68"/>
    <x v="1"/>
    <s v="plays"/>
    <x v="3590"/>
    <d v="2014-10-20T08:00:34"/>
  </r>
  <r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2545"/>
    <x v="0"/>
    <s v="US"/>
    <s v="USD"/>
    <n v="1423630740"/>
    <n v="1418673307"/>
    <b v="0"/>
    <n v="35"/>
    <b v="1"/>
    <s v="theater/plays"/>
    <n v="127.25"/>
    <n v="72"/>
    <x v="1"/>
    <s v="plays"/>
    <x v="3592"/>
    <d v="2015-02-11T04:59:00"/>
  </r>
  <r>
    <n v="3319"/>
    <x v="0"/>
    <s v="US"/>
    <s v="USD"/>
    <n v="1420489560"/>
    <n v="1417469639"/>
    <b v="0"/>
    <n v="43"/>
    <b v="1"/>
    <s v="theater/plays"/>
    <n v="110.63333333333334"/>
    <n v="77"/>
    <x v="1"/>
    <s v="plays"/>
    <x v="3593"/>
    <d v="2015-01-05T20:26:00"/>
  </r>
  <r>
    <n v="2015"/>
    <x v="0"/>
    <s v="US"/>
    <s v="USD"/>
    <n v="1472952982"/>
    <n v="1470792982"/>
    <b v="0"/>
    <n v="36"/>
    <b v="1"/>
    <s v="theater/plays"/>
    <n v="125.93749999999999"/>
    <n v="55"/>
    <x v="1"/>
    <s v="plays"/>
    <x v="3594"/>
    <d v="2016-09-04T01:36:22"/>
  </r>
  <r>
    <n v="3081"/>
    <x v="0"/>
    <s v="US"/>
    <s v="USD"/>
    <n v="1426229940"/>
    <n v="1423959123"/>
    <b v="0"/>
    <n v="62"/>
    <b v="1"/>
    <s v="theater/plays"/>
    <n v="118.5"/>
    <n v="49"/>
    <x v="1"/>
    <s v="plays"/>
    <x v="3595"/>
    <d v="2015-03-13T06:59:00"/>
  </r>
  <r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65"/>
    <x v="0"/>
    <s v="US"/>
    <s v="USD"/>
    <n v="1456984740"/>
    <n v="1455717790"/>
    <b v="0"/>
    <n v="33"/>
    <b v="1"/>
    <s v="theater/plays"/>
    <n v="102.60000000000001"/>
    <n v="77"/>
    <x v="1"/>
    <s v="plays"/>
    <x v="3597"/>
    <d v="2016-03-03T05:59:00"/>
  </r>
  <r>
    <n v="1101"/>
    <x v="0"/>
    <s v="US"/>
    <s v="USD"/>
    <n v="1409720340"/>
    <n v="1408129822"/>
    <b v="0"/>
    <n v="27"/>
    <b v="1"/>
    <s v="theater/plays"/>
    <n v="110.1"/>
    <n v="40"/>
    <x v="1"/>
    <s v="plays"/>
    <x v="3598"/>
    <d v="2014-09-03T04:59:00"/>
  </r>
  <r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2087"/>
    <x v="0"/>
    <s v="GB"/>
    <s v="GBP"/>
    <n v="1421452682"/>
    <n v="1418860682"/>
    <b v="0"/>
    <n v="53"/>
    <b v="1"/>
    <s v="theater/plays"/>
    <n v="104.35000000000001"/>
    <n v="39"/>
    <x v="1"/>
    <s v="plays"/>
    <x v="3601"/>
    <d v="2015-01-16T23:58:02"/>
  </r>
  <r>
    <n v="4002"/>
    <x v="0"/>
    <s v="US"/>
    <s v="USD"/>
    <n v="1463520479"/>
    <n v="1458336479"/>
    <b v="0"/>
    <n v="49"/>
    <b v="1"/>
    <s v="theater/plays"/>
    <n v="100.05"/>
    <n v="81"/>
    <x v="1"/>
    <s v="plays"/>
    <x v="3602"/>
    <d v="2016-05-17T21:27:59"/>
  </r>
  <r>
    <n v="2560"/>
    <x v="0"/>
    <s v="US"/>
    <s v="USD"/>
    <n v="1446759880"/>
    <n v="1444164280"/>
    <b v="0"/>
    <n v="57"/>
    <b v="1"/>
    <s v="theater/plays"/>
    <n v="170.66666666666669"/>
    <n v="44"/>
    <x v="1"/>
    <s v="plays"/>
    <x v="3603"/>
    <d v="2015-11-05T21:44:40"/>
  </r>
  <r>
    <n v="3385"/>
    <x v="0"/>
    <s v="US"/>
    <s v="USD"/>
    <n v="1461913140"/>
    <n v="1461370956"/>
    <b v="0"/>
    <n v="69"/>
    <b v="1"/>
    <s v="theater/plays"/>
    <n v="112.83333333333334"/>
    <n v="49"/>
    <x v="1"/>
    <s v="plays"/>
    <x v="3604"/>
    <d v="2016-04-29T06:59:00"/>
  </r>
  <r>
    <n v="460"/>
    <x v="0"/>
    <s v="GB"/>
    <s v="GBP"/>
    <n v="1455390126"/>
    <n v="1452798126"/>
    <b v="0"/>
    <n v="15"/>
    <b v="1"/>
    <s v="theater/plays"/>
    <n v="184"/>
    <n v="30"/>
    <x v="1"/>
    <s v="plays"/>
    <x v="3605"/>
    <d v="2016-02-13T19:02:06"/>
  </r>
  <r>
    <n v="3908"/>
    <x v="0"/>
    <s v="GB"/>
    <s v="GBP"/>
    <n v="1471185057"/>
    <n v="1468593057"/>
    <b v="0"/>
    <n v="64"/>
    <b v="1"/>
    <s v="theater/plays"/>
    <n v="130.26666666666665"/>
    <n v="61"/>
    <x v="1"/>
    <s v="plays"/>
    <x v="3606"/>
    <d v="2016-08-14T14:30:57"/>
  </r>
  <r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x v="0"/>
    <s v="GB"/>
    <s v="GBP"/>
    <n v="1466172000"/>
    <n v="1463418090"/>
    <b v="0"/>
    <n v="27"/>
    <b v="1"/>
    <s v="theater/plays"/>
    <n v="100"/>
    <n v="29"/>
    <x v="1"/>
    <s v="plays"/>
    <x v="3608"/>
    <d v="2016-06-17T14:00:00"/>
  </r>
  <r>
    <n v="3005"/>
    <x v="0"/>
    <s v="GB"/>
    <s v="GBP"/>
    <n v="1459378085"/>
    <n v="1456789685"/>
    <b v="0"/>
    <n v="21"/>
    <b v="1"/>
    <s v="theater/plays"/>
    <n v="153.31632653061226"/>
    <n v="143"/>
    <x v="1"/>
    <s v="plays"/>
    <x v="3609"/>
    <d v="2016-03-30T22:48:05"/>
  </r>
  <r>
    <n v="1623"/>
    <x v="0"/>
    <s v="GB"/>
    <s v="GBP"/>
    <n v="1439806936"/>
    <n v="1437214936"/>
    <b v="0"/>
    <n v="31"/>
    <b v="1"/>
    <s v="theater/plays"/>
    <n v="162.30000000000001"/>
    <n v="52"/>
    <x v="1"/>
    <s v="plays"/>
    <x v="3610"/>
    <d v="2015-08-17T10:22:16"/>
  </r>
  <r>
    <n v="3400"/>
    <x v="0"/>
    <s v="GB"/>
    <s v="GBP"/>
    <n v="1428483201"/>
    <n v="1425891201"/>
    <b v="0"/>
    <n v="51"/>
    <b v="1"/>
    <s v="theater/plays"/>
    <n v="136"/>
    <n v="66"/>
    <x v="1"/>
    <s v="plays"/>
    <x v="3611"/>
    <d v="2015-04-08T08:53:21"/>
  </r>
  <r>
    <n v="7220"/>
    <x v="0"/>
    <s v="CA"/>
    <s v="CAD"/>
    <n v="1402334811"/>
    <n v="1401470811"/>
    <b v="0"/>
    <n v="57"/>
    <b v="1"/>
    <s v="theater/plays"/>
    <n v="144.4"/>
    <n v="126"/>
    <x v="1"/>
    <s v="plays"/>
    <x v="3612"/>
    <d v="2014-06-09T17:26:51"/>
  </r>
  <r>
    <n v="1250"/>
    <x v="0"/>
    <s v="US"/>
    <s v="USD"/>
    <n v="1403964574"/>
    <n v="1401372574"/>
    <b v="0"/>
    <n v="20"/>
    <b v="1"/>
    <s v="theater/plays"/>
    <n v="100"/>
    <n v="62"/>
    <x v="1"/>
    <s v="plays"/>
    <x v="3613"/>
    <d v="2014-06-28T14:09:34"/>
  </r>
  <r>
    <n v="2520"/>
    <x v="0"/>
    <s v="US"/>
    <s v="USD"/>
    <n v="1434675616"/>
    <n v="1432083616"/>
    <b v="0"/>
    <n v="71"/>
    <b v="1"/>
    <s v="theater/plays"/>
    <n v="100.8"/>
    <n v="35"/>
    <x v="1"/>
    <s v="plays"/>
    <x v="3614"/>
    <d v="2015-06-19T01:00:16"/>
  </r>
  <r>
    <n v="2670"/>
    <x v="0"/>
    <s v="GB"/>
    <s v="GBP"/>
    <n v="1449756896"/>
    <n v="1447164896"/>
    <b v="0"/>
    <n v="72"/>
    <b v="1"/>
    <s v="theater/plays"/>
    <n v="106.80000000000001"/>
    <n v="37"/>
    <x v="1"/>
    <s v="plays"/>
    <x v="3615"/>
    <d v="2015-12-10T14:14:56"/>
  </r>
  <r>
    <n v="3120"/>
    <x v="0"/>
    <s v="GB"/>
    <s v="GBP"/>
    <n v="1426801664"/>
    <n v="1424213264"/>
    <b v="0"/>
    <n v="45"/>
    <b v="1"/>
    <s v="theater/plays"/>
    <n v="124.8"/>
    <n v="69"/>
    <x v="1"/>
    <s v="plays"/>
    <x v="3616"/>
    <d v="2015-03-19T21:47:44"/>
  </r>
  <r>
    <n v="880"/>
    <x v="0"/>
    <s v="GB"/>
    <s v="GBP"/>
    <n v="1488240000"/>
    <n v="1486996729"/>
    <b v="0"/>
    <n v="51"/>
    <b v="1"/>
    <s v="theater/plays"/>
    <n v="118.91891891891892"/>
    <n v="17"/>
    <x v="1"/>
    <s v="plays"/>
    <x v="3617"/>
    <d v="2017-02-28T00:00:00"/>
  </r>
  <r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1130"/>
    <x v="0"/>
    <s v="US"/>
    <s v="USD"/>
    <n v="1479592800"/>
    <n v="1476760226"/>
    <b v="0"/>
    <n v="17"/>
    <b v="1"/>
    <s v="theater/plays"/>
    <n v="112.99999999999999"/>
    <n v="66"/>
    <x v="1"/>
    <s v="plays"/>
    <x v="3619"/>
    <d v="2016-11-19T22:00:00"/>
  </r>
  <r>
    <n v="11045"/>
    <x v="0"/>
    <s v="US"/>
    <s v="USD"/>
    <n v="1425528000"/>
    <n v="1422916261"/>
    <b v="0"/>
    <n v="197"/>
    <b v="1"/>
    <s v="theater/plays"/>
    <n v="105.19047619047619"/>
    <n v="56"/>
    <x v="1"/>
    <s v="plays"/>
    <x v="3620"/>
    <d v="2015-03-05T04:00:00"/>
  </r>
  <r>
    <n v="3292"/>
    <x v="0"/>
    <s v="US"/>
    <s v="USD"/>
    <n v="1475269200"/>
    <n v="1473200844"/>
    <b v="0"/>
    <n v="70"/>
    <b v="1"/>
    <s v="theater/plays"/>
    <n v="109.73333333333332"/>
    <n v="47"/>
    <x v="1"/>
    <s v="plays"/>
    <x v="3621"/>
    <d v="2016-09-30T21:00:00"/>
  </r>
  <r>
    <n v="1000.99"/>
    <x v="0"/>
    <s v="US"/>
    <s v="USD"/>
    <n v="1411874580"/>
    <n v="1409030371"/>
    <b v="0"/>
    <n v="21"/>
    <b v="1"/>
    <s v="theater/plays"/>
    <n v="100.099"/>
    <n v="47"/>
    <x v="1"/>
    <s v="plays"/>
    <x v="3622"/>
    <d v="2014-09-28T03:23:00"/>
  </r>
  <r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148"/>
    <x v="0"/>
    <s v="US"/>
    <s v="USD"/>
    <n v="1471977290"/>
    <n v="1466793290"/>
    <b v="0"/>
    <n v="39"/>
    <b v="1"/>
    <s v="theater/plays"/>
    <n v="104.93333333333332"/>
    <n v="80"/>
    <x v="1"/>
    <s v="plays"/>
    <x v="3624"/>
    <d v="2016-08-23T18:34:50"/>
  </r>
  <r>
    <n v="3080"/>
    <x v="0"/>
    <s v="GB"/>
    <s v="GBP"/>
    <n v="1435851577"/>
    <n v="1433259577"/>
    <b v="0"/>
    <n v="78"/>
    <b v="1"/>
    <s v="theater/plays"/>
    <n v="102.66666666666666"/>
    <n v="39"/>
    <x v="1"/>
    <s v="plays"/>
    <x v="3625"/>
    <d v="2015-07-02T15:39:37"/>
  </r>
  <r>
    <n v="4073"/>
    <x v="0"/>
    <s v="GB"/>
    <s v="GBP"/>
    <n v="1408204857"/>
    <n v="1406390457"/>
    <b v="0"/>
    <n v="48"/>
    <b v="1"/>
    <s v="theater/plays"/>
    <n v="101.82500000000002"/>
    <n v="84"/>
    <x v="1"/>
    <s v="plays"/>
    <x v="3626"/>
    <d v="2014-08-16T16:00:57"/>
  </r>
  <r>
    <n v="2000"/>
    <x v="0"/>
    <s v="US"/>
    <s v="USD"/>
    <n v="1463803140"/>
    <n v="1459446487"/>
    <b v="0"/>
    <n v="29"/>
    <b v="1"/>
    <s v="theater/plays"/>
    <n v="100"/>
    <n v="68"/>
    <x v="1"/>
    <s v="plays"/>
    <x v="3627"/>
    <d v="2016-05-21T03:59:00"/>
  </r>
  <r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8725"/>
    <x v="2"/>
    <s v="US"/>
    <s v="USD"/>
    <n v="1411444740"/>
    <n v="1409335497"/>
    <b v="0"/>
    <n v="59"/>
    <b v="0"/>
    <s v="theater/musical"/>
    <n v="51.023391812865491"/>
    <n v="147"/>
    <x v="1"/>
    <s v="musical"/>
    <x v="3631"/>
    <d v="2014-09-23T03:59:00"/>
  </r>
  <r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1762"/>
    <x v="2"/>
    <s v="US"/>
    <s v="USD"/>
    <n v="1479517200"/>
    <n v="1475765867"/>
    <b v="0"/>
    <n v="31"/>
    <b v="0"/>
    <s v="theater/musical"/>
    <n v="35.24"/>
    <n v="56"/>
    <x v="1"/>
    <s v="musical"/>
    <x v="3633"/>
    <d v="2016-11-19T01:00:00"/>
  </r>
  <r>
    <n v="3185"/>
    <x v="2"/>
    <s v="CA"/>
    <s v="CAD"/>
    <n v="1484366340"/>
    <n v="1480219174"/>
    <b v="0"/>
    <n v="18"/>
    <b v="0"/>
    <s v="theater/musical"/>
    <n v="4.246666666666667"/>
    <n v="176"/>
    <x v="1"/>
    <s v="musical"/>
    <x v="3634"/>
    <d v="2017-01-14T03:59:00"/>
  </r>
  <r>
    <n v="1276"/>
    <x v="2"/>
    <s v="US"/>
    <s v="USD"/>
    <n v="1461186676"/>
    <n v="1458594676"/>
    <b v="0"/>
    <n v="10"/>
    <b v="0"/>
    <s v="theater/musical"/>
    <n v="36.457142857142856"/>
    <n v="127"/>
    <x v="1"/>
    <s v="musical"/>
    <x v="3635"/>
    <d v="2016-04-20T21:11:16"/>
  </r>
  <r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926"/>
    <x v="2"/>
    <s v="US"/>
    <s v="USD"/>
    <n v="1420130935"/>
    <n v="1417538935"/>
    <b v="0"/>
    <n v="14"/>
    <b v="0"/>
    <s v="theater/musical"/>
    <n v="30.866666666666664"/>
    <n v="66"/>
    <x v="1"/>
    <s v="musical"/>
    <x v="3637"/>
    <d v="2015-01-01T16:48:55"/>
  </r>
  <r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55"/>
    <x v="2"/>
    <s v="US"/>
    <s v="USD"/>
    <n v="1431283530"/>
    <n v="1428691530"/>
    <b v="0"/>
    <n v="3"/>
    <b v="0"/>
    <s v="theater/musical"/>
    <n v="5.5"/>
    <n v="18"/>
    <x v="1"/>
    <s v="musical"/>
    <x v="3640"/>
    <d v="2015-05-10T18:45:30"/>
  </r>
  <r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15"/>
    <x v="2"/>
    <s v="DE"/>
    <s v="EUR"/>
    <n v="1448902800"/>
    <n v="1445369727"/>
    <b v="0"/>
    <n v="2"/>
    <b v="0"/>
    <s v="theater/musical"/>
    <n v="2.1428571428571428"/>
    <n v="7"/>
    <x v="1"/>
    <s v="musical"/>
    <x v="3642"/>
    <d v="2015-11-30T17:00:00"/>
  </r>
  <r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821"/>
    <x v="2"/>
    <s v="US"/>
    <s v="USD"/>
    <n v="1457413140"/>
    <n v="1454996887"/>
    <b v="0"/>
    <n v="12"/>
    <b v="0"/>
    <s v="theater/musical"/>
    <n v="16.420000000000002"/>
    <n v="68"/>
    <x v="1"/>
    <s v="musical"/>
    <x v="3644"/>
    <d v="2016-03-08T04:59:00"/>
  </r>
  <r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481"/>
    <x v="2"/>
    <s v="US"/>
    <s v="USD"/>
    <n v="1434497400"/>
    <n v="1431770802"/>
    <b v="0"/>
    <n v="8"/>
    <b v="0"/>
    <s v="theater/musical"/>
    <n v="4.8099999999999996"/>
    <n v="60"/>
    <x v="1"/>
    <s v="musical"/>
    <x v="3646"/>
    <d v="2015-06-16T23:30:00"/>
  </r>
  <r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153"/>
    <x v="0"/>
    <s v="US"/>
    <s v="USD"/>
    <n v="1412492445"/>
    <n v="1409900445"/>
    <b v="0"/>
    <n v="73"/>
    <b v="1"/>
    <s v="theater/plays"/>
    <n v="100.38249999999999"/>
    <n v="550"/>
    <x v="1"/>
    <s v="plays"/>
    <x v="3648"/>
    <d v="2014-10-05T07:00:45"/>
  </r>
  <r>
    <n v="780"/>
    <x v="0"/>
    <s v="CA"/>
    <s v="CAD"/>
    <n v="1402938394"/>
    <n v="1400691994"/>
    <b v="0"/>
    <n v="8"/>
    <b v="1"/>
    <s v="theater/plays"/>
    <n v="104"/>
    <n v="97"/>
    <x v="1"/>
    <s v="plays"/>
    <x v="3649"/>
    <d v="2014-06-16T17:06:34"/>
  </r>
  <r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520"/>
    <x v="0"/>
    <s v="US"/>
    <s v="USD"/>
    <n v="1407686340"/>
    <n v="1404833442"/>
    <b v="0"/>
    <n v="9"/>
    <b v="1"/>
    <s v="theater/plays"/>
    <n v="104"/>
    <n v="57"/>
    <x v="1"/>
    <s v="plays"/>
    <x v="3651"/>
    <d v="2014-08-10T15:59:00"/>
  </r>
  <r>
    <n v="752"/>
    <x v="0"/>
    <s v="CA"/>
    <s v="CAD"/>
    <n v="1472097540"/>
    <n v="1471188502"/>
    <b v="0"/>
    <n v="17"/>
    <b v="1"/>
    <s v="theater/plays"/>
    <n v="250.66666666666669"/>
    <n v="44"/>
    <x v="1"/>
    <s v="plays"/>
    <x v="3652"/>
    <d v="2016-08-25T03:59:00"/>
  </r>
  <r>
    <n v="2010"/>
    <x v="0"/>
    <s v="GB"/>
    <s v="GBP"/>
    <n v="1438764207"/>
    <n v="1436172207"/>
    <b v="0"/>
    <n v="33"/>
    <b v="1"/>
    <s v="theater/plays"/>
    <n v="100.49999999999999"/>
    <n v="60"/>
    <x v="1"/>
    <s v="plays"/>
    <x v="3653"/>
    <d v="2015-08-05T08:43:27"/>
  </r>
  <r>
    <n v="2616"/>
    <x v="0"/>
    <s v="GB"/>
    <s v="GBP"/>
    <n v="1459702800"/>
    <n v="1457690386"/>
    <b v="0"/>
    <n v="38"/>
    <b v="1"/>
    <s v="theater/plays"/>
    <n v="174.4"/>
    <n v="68"/>
    <x v="1"/>
    <s v="plays"/>
    <x v="3654"/>
    <d v="2016-04-03T17:00:00"/>
  </r>
  <r>
    <n v="5813"/>
    <x v="0"/>
    <s v="US"/>
    <s v="USD"/>
    <n v="1437202740"/>
    <n v="1434654998"/>
    <b v="0"/>
    <n v="79"/>
    <b v="1"/>
    <s v="theater/plays"/>
    <n v="116.26"/>
    <n v="73"/>
    <x v="1"/>
    <s v="plays"/>
    <x v="3655"/>
    <d v="2015-07-18T06:59:00"/>
  </r>
  <r>
    <n v="5291"/>
    <x v="0"/>
    <s v="CH"/>
    <s v="CHF"/>
    <n v="1485989940"/>
    <n v="1483393836"/>
    <b v="0"/>
    <n v="46"/>
    <b v="1"/>
    <s v="theater/plays"/>
    <n v="105.82000000000001"/>
    <n v="115"/>
    <x v="1"/>
    <s v="plays"/>
    <x v="3656"/>
    <d v="2017-02-01T22:59:00"/>
  </r>
  <r>
    <n v="2215"/>
    <x v="0"/>
    <s v="DK"/>
    <s v="DKK"/>
    <n v="1464817320"/>
    <n v="1462806419"/>
    <b v="0"/>
    <n v="20"/>
    <b v="1"/>
    <s v="theater/plays"/>
    <n v="110.75"/>
    <n v="110"/>
    <x v="1"/>
    <s v="plays"/>
    <x v="3657"/>
    <d v="2016-06-01T21:42:00"/>
  </r>
  <r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2T03:59:00"/>
  </r>
  <r>
    <n v="3061"/>
    <x v="0"/>
    <s v="US"/>
    <s v="USD"/>
    <n v="1426775940"/>
    <n v="1424414350"/>
    <b v="0"/>
    <n v="13"/>
    <b v="1"/>
    <s v="theater/plays"/>
    <n v="102.03333333333333"/>
    <n v="235"/>
    <x v="1"/>
    <s v="plays"/>
    <x v="3659"/>
    <d v="2015-03-19T14:39:00"/>
  </r>
  <r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330"/>
    <x v="0"/>
    <s v="US"/>
    <s v="USD"/>
    <n v="1460260800"/>
    <n v="1458336672"/>
    <b v="0"/>
    <n v="36"/>
    <b v="1"/>
    <s v="theater/plays"/>
    <n v="111.00000000000001"/>
    <n v="92"/>
    <x v="1"/>
    <s v="plays"/>
    <x v="3661"/>
    <d v="2016-04-10T04:00:00"/>
  </r>
  <r>
    <n v="8114"/>
    <x v="0"/>
    <s v="CA"/>
    <s v="CAD"/>
    <n v="1427775414"/>
    <n v="1425187014"/>
    <b v="0"/>
    <n v="40"/>
    <b v="1"/>
    <s v="theater/plays"/>
    <n v="101.42500000000001"/>
    <n v="202"/>
    <x v="1"/>
    <s v="plays"/>
    <x v="3662"/>
    <d v="2015-03-31T04:16:54"/>
  </r>
  <r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75"/>
    <x v="0"/>
    <s v="US"/>
    <s v="USD"/>
    <n v="1466056689"/>
    <n v="1464847089"/>
    <b v="0"/>
    <n v="19"/>
    <b v="1"/>
    <s v="theater/plays"/>
    <n v="109.375"/>
    <n v="46"/>
    <x v="1"/>
    <s v="plays"/>
    <x v="3664"/>
    <d v="2016-06-16T05:58:09"/>
  </r>
  <r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x v="0"/>
    <s v="US"/>
    <s v="USD"/>
    <n v="1406185200"/>
    <n v="1404337382"/>
    <b v="0"/>
    <n v="38"/>
    <b v="1"/>
    <s v="theater/plays"/>
    <n v="100"/>
    <n v="31"/>
    <x v="1"/>
    <s v="plays"/>
    <x v="3666"/>
    <d v="2014-07-24T07:00:00"/>
  </r>
  <r>
    <n v="3095.11"/>
    <x v="0"/>
    <s v="GB"/>
    <s v="GBP"/>
    <n v="1437261419"/>
    <n v="1434669419"/>
    <b v="0"/>
    <n v="58"/>
    <b v="1"/>
    <s v="theater/plays"/>
    <n v="103.17033333333335"/>
    <n v="53"/>
    <x v="1"/>
    <s v="plays"/>
    <x v="3667"/>
    <d v="2015-07-18T23:16:59"/>
  </r>
  <r>
    <n v="1035"/>
    <x v="0"/>
    <s v="US"/>
    <s v="USD"/>
    <n v="1437676380"/>
    <n v="1435670452"/>
    <b v="0"/>
    <n v="28"/>
    <b v="1"/>
    <s v="theater/plays"/>
    <n v="103.49999999999999"/>
    <n v="36"/>
    <x v="1"/>
    <s v="plays"/>
    <x v="3668"/>
    <d v="2015-07-23T18:33:00"/>
  </r>
  <r>
    <n v="1382"/>
    <x v="0"/>
    <s v="GB"/>
    <s v="GBP"/>
    <n v="1434039137"/>
    <n v="1431447137"/>
    <b v="0"/>
    <n v="17"/>
    <b v="1"/>
    <s v="theater/plays"/>
    <n v="138.19999999999999"/>
    <n v="81"/>
    <x v="1"/>
    <s v="plays"/>
    <x v="3669"/>
    <d v="2015-06-11T16:12:17"/>
  </r>
  <r>
    <n v="241"/>
    <x v="0"/>
    <s v="GB"/>
    <s v="GBP"/>
    <n v="1433113200"/>
    <n v="1431951611"/>
    <b v="0"/>
    <n v="12"/>
    <b v="1"/>
    <s v="theater/plays"/>
    <n v="109.54545454545455"/>
    <n v="20"/>
    <x v="1"/>
    <s v="plays"/>
    <x v="3670"/>
    <d v="2015-05-31T23:00:00"/>
  </r>
  <r>
    <n v="3530"/>
    <x v="0"/>
    <s v="US"/>
    <s v="USD"/>
    <n v="1405915140"/>
    <n v="1404140667"/>
    <b v="0"/>
    <n v="40"/>
    <b v="1"/>
    <s v="theater/plays"/>
    <n v="100.85714285714286"/>
    <n v="88"/>
    <x v="1"/>
    <s v="plays"/>
    <x v="3671"/>
    <d v="2014-07-21T03:59:00"/>
  </r>
  <r>
    <n v="3046"/>
    <x v="0"/>
    <s v="GB"/>
    <s v="GBP"/>
    <n v="1411771384"/>
    <n v="1409179384"/>
    <b v="0"/>
    <n v="57"/>
    <b v="1"/>
    <s v="theater/plays"/>
    <n v="101.53333333333335"/>
    <n v="53"/>
    <x v="1"/>
    <s v="plays"/>
    <x v="3672"/>
    <d v="2014-09-26T22:43:04"/>
  </r>
  <r>
    <n v="4545"/>
    <x v="0"/>
    <s v="GB"/>
    <s v="GBP"/>
    <n v="1415191920"/>
    <n v="1412233497"/>
    <b v="0"/>
    <n v="114"/>
    <b v="1"/>
    <s v="theater/plays"/>
    <n v="113.625"/>
    <n v="39"/>
    <x v="1"/>
    <s v="plays"/>
    <x v="3673"/>
    <d v="2014-11-05T12:52:00"/>
  </r>
  <r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1030"/>
    <x v="0"/>
    <s v="US"/>
    <s v="USD"/>
    <n v="1410550484"/>
    <n v="1408995284"/>
    <b v="0"/>
    <n v="16"/>
    <b v="1"/>
    <s v="theater/plays"/>
    <n v="128.75"/>
    <n v="64"/>
    <x v="1"/>
    <s v="plays"/>
    <x v="3676"/>
    <d v="2014-09-12T19:34:44"/>
  </r>
  <r>
    <n v="12348.5"/>
    <x v="0"/>
    <s v="US"/>
    <s v="USD"/>
    <n v="1404359940"/>
    <n v="1402580818"/>
    <b v="0"/>
    <n v="199"/>
    <b v="1"/>
    <s v="theater/plays"/>
    <n v="102.90416666666667"/>
    <n v="62"/>
    <x v="1"/>
    <s v="plays"/>
    <x v="3677"/>
    <d v="2014-07-03T03:59:00"/>
  </r>
  <r>
    <n v="2050"/>
    <x v="0"/>
    <s v="GB"/>
    <s v="GBP"/>
    <n v="1433076298"/>
    <n v="1430052298"/>
    <b v="0"/>
    <n v="31"/>
    <b v="1"/>
    <s v="theater/plays"/>
    <n v="102.49999999999999"/>
    <n v="66"/>
    <x v="1"/>
    <s v="plays"/>
    <x v="3678"/>
    <d v="2015-05-31T12:44:58"/>
  </r>
  <r>
    <n v="2202"/>
    <x v="0"/>
    <s v="US"/>
    <s v="USD"/>
    <n v="1404190740"/>
    <n v="1401214581"/>
    <b v="0"/>
    <n v="30"/>
    <b v="1"/>
    <s v="theater/plays"/>
    <n v="110.1"/>
    <n v="73"/>
    <x v="1"/>
    <s v="plays"/>
    <x v="3679"/>
    <d v="2014-07-01T04:59:00"/>
  </r>
  <r>
    <n v="3383"/>
    <x v="0"/>
    <s v="US"/>
    <s v="USD"/>
    <n v="1475664834"/>
    <n v="1473850434"/>
    <b v="0"/>
    <n v="34"/>
    <b v="1"/>
    <s v="theater/plays"/>
    <n v="112.76666666666667"/>
    <n v="99"/>
    <x v="1"/>
    <s v="plays"/>
    <x v="3680"/>
    <d v="2016-10-05T10:53:54"/>
  </r>
  <r>
    <n v="1119"/>
    <x v="0"/>
    <s v="US"/>
    <s v="USD"/>
    <n v="1452872290"/>
    <n v="1452008290"/>
    <b v="0"/>
    <n v="18"/>
    <b v="1"/>
    <s v="theater/plays"/>
    <n v="111.9"/>
    <n v="62"/>
    <x v="1"/>
    <s v="plays"/>
    <x v="3681"/>
    <d v="2016-01-15T15:38:10"/>
  </r>
  <r>
    <n v="4176"/>
    <x v="0"/>
    <s v="US"/>
    <s v="USD"/>
    <n v="1402901940"/>
    <n v="1399998418"/>
    <b v="0"/>
    <n v="67"/>
    <b v="1"/>
    <s v="theater/plays"/>
    <n v="139.19999999999999"/>
    <n v="62"/>
    <x v="1"/>
    <s v="plays"/>
    <x v="3682"/>
    <d v="2014-06-16T06:59:00"/>
  </r>
  <r>
    <n v="3880"/>
    <x v="0"/>
    <s v="US"/>
    <s v="USD"/>
    <n v="1476931696"/>
    <n v="1474339696"/>
    <b v="0"/>
    <n v="66"/>
    <b v="1"/>
    <s v="theater/plays"/>
    <n v="110.85714285714286"/>
    <n v="58"/>
    <x v="1"/>
    <s v="plays"/>
    <x v="3683"/>
    <d v="2016-10-20T02:48:16"/>
  </r>
  <r>
    <n v="1043"/>
    <x v="0"/>
    <s v="US"/>
    <s v="USD"/>
    <n v="1441167586"/>
    <n v="1438575586"/>
    <b v="0"/>
    <n v="23"/>
    <b v="1"/>
    <s v="theater/plays"/>
    <n v="139.06666666666666"/>
    <n v="45"/>
    <x v="1"/>
    <s v="plays"/>
    <x v="3684"/>
    <d v="2015-09-02T04:19:46"/>
  </r>
  <r>
    <n v="5285"/>
    <x v="0"/>
    <s v="US"/>
    <s v="USD"/>
    <n v="1400533200"/>
    <n v="1398348859"/>
    <b v="0"/>
    <n v="126"/>
    <b v="1"/>
    <s v="theater/plays"/>
    <n v="105.69999999999999"/>
    <n v="41"/>
    <x v="1"/>
    <s v="plays"/>
    <x v="3685"/>
    <d v="2014-05-19T21:00:00"/>
  </r>
  <r>
    <n v="355"/>
    <x v="0"/>
    <s v="US"/>
    <s v="USD"/>
    <n v="1440820740"/>
    <n v="1439567660"/>
    <b v="0"/>
    <n v="6"/>
    <b v="1"/>
    <s v="theater/plays"/>
    <n v="101.42857142857142"/>
    <n v="59"/>
    <x v="1"/>
    <s v="plays"/>
    <x v="3686"/>
    <d v="2015-08-29T03:59:00"/>
  </r>
  <r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7T05:14:15"/>
  </r>
  <r>
    <n v="3275"/>
    <x v="0"/>
    <s v="GB"/>
    <s v="GBP"/>
    <n v="1407524004"/>
    <n v="1404932004"/>
    <b v="0"/>
    <n v="39"/>
    <b v="1"/>
    <s v="theater/plays"/>
    <n v="109.16666666666666"/>
    <n v="83"/>
    <x v="1"/>
    <s v="plays"/>
    <x v="3688"/>
    <d v="2014-08-08T18:53:24"/>
  </r>
  <r>
    <n v="3550"/>
    <x v="0"/>
    <s v="US"/>
    <s v="USD"/>
    <n v="1434925500"/>
    <n v="1432410639"/>
    <b v="0"/>
    <n v="62"/>
    <b v="1"/>
    <s v="theater/plays"/>
    <n v="118.33333333333333"/>
    <n v="57"/>
    <x v="1"/>
    <s v="plays"/>
    <x v="3689"/>
    <d v="2015-06-21T22:25:00"/>
  </r>
  <r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51184"/>
    <x v="0"/>
    <s v="US"/>
    <s v="USD"/>
    <n v="1425272340"/>
    <n v="1421426929"/>
    <b v="0"/>
    <n v="274"/>
    <b v="1"/>
    <s v="theater/plays"/>
    <n v="127.96000000000001"/>
    <n v="186"/>
    <x v="1"/>
    <s v="plays"/>
    <x v="3691"/>
    <d v="2015-03-02T04:59:00"/>
  </r>
  <r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430"/>
    <x v="0"/>
    <s v="GB"/>
    <s v="GBP"/>
    <n v="1448922600"/>
    <n v="1446352529"/>
    <b v="0"/>
    <n v="14"/>
    <b v="1"/>
    <s v="theater/plays"/>
    <n v="129.12912912912913"/>
    <n v="30"/>
    <x v="1"/>
    <s v="plays"/>
    <x v="3693"/>
    <d v="2015-11-30T22:30:00"/>
  </r>
  <r>
    <n v="3760"/>
    <x v="0"/>
    <s v="US"/>
    <s v="USD"/>
    <n v="1465178400"/>
    <n v="1461985967"/>
    <b v="0"/>
    <n v="60"/>
    <b v="1"/>
    <s v="theater/plays"/>
    <n v="107.42857142857143"/>
    <n v="62"/>
    <x v="1"/>
    <s v="plays"/>
    <x v="3694"/>
    <d v="2016-06-06T02:00:00"/>
  </r>
  <r>
    <n v="4005"/>
    <x v="0"/>
    <s v="US"/>
    <s v="USD"/>
    <n v="1421009610"/>
    <n v="1419281610"/>
    <b v="0"/>
    <n v="33"/>
    <b v="1"/>
    <s v="theater/plays"/>
    <n v="100.125"/>
    <n v="121"/>
    <x v="1"/>
    <s v="plays"/>
    <x v="3695"/>
    <d v="2015-01-11T20:53:30"/>
  </r>
  <r>
    <n v="3100"/>
    <x v="0"/>
    <s v="GB"/>
    <s v="GBP"/>
    <n v="1423838916"/>
    <n v="1418654916"/>
    <b v="0"/>
    <n v="78"/>
    <b v="1"/>
    <s v="theater/plays"/>
    <n v="155"/>
    <n v="39"/>
    <x v="1"/>
    <s v="plays"/>
    <x v="3696"/>
    <d v="2015-02-13T14:48:36"/>
  </r>
  <r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526"/>
    <x v="0"/>
    <s v="US"/>
    <s v="USD"/>
    <n v="1456946487"/>
    <n v="1454354487"/>
    <b v="0"/>
    <n v="136"/>
    <b v="1"/>
    <s v="theater/plays"/>
    <n v="110.52"/>
    <n v="40"/>
    <x v="1"/>
    <s v="plays"/>
    <x v="3698"/>
    <d v="2016-03-02T19:21:27"/>
  </r>
  <r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606"/>
    <x v="0"/>
    <s v="US"/>
    <s v="USD"/>
    <n v="1412092800"/>
    <n v="1409493800"/>
    <b v="0"/>
    <n v="18"/>
    <b v="1"/>
    <s v="theater/plays"/>
    <n v="121.2"/>
    <n v="33"/>
    <x v="1"/>
    <s v="plays"/>
    <x v="3700"/>
    <d v="2014-09-30T16:00:00"/>
  </r>
  <r>
    <n v="1505"/>
    <x v="0"/>
    <s v="GB"/>
    <s v="GBP"/>
    <n v="1433422793"/>
    <n v="1430830793"/>
    <b v="0"/>
    <n v="39"/>
    <b v="1"/>
    <s v="theater/plays"/>
    <n v="100.33333333333334"/>
    <n v="38"/>
    <x v="1"/>
    <s v="plays"/>
    <x v="3701"/>
    <d v="2015-06-04T12:59:53"/>
  </r>
  <r>
    <n v="3275"/>
    <x v="0"/>
    <s v="GB"/>
    <s v="GBP"/>
    <n v="1468191540"/>
    <n v="1464958484"/>
    <b v="0"/>
    <n v="21"/>
    <b v="1"/>
    <s v="theater/plays"/>
    <n v="109.16666666666666"/>
    <n v="155"/>
    <x v="1"/>
    <s v="plays"/>
    <x v="3702"/>
    <d v="2016-07-10T22:59:00"/>
  </r>
  <r>
    <n v="1296"/>
    <x v="0"/>
    <s v="US"/>
    <s v="USD"/>
    <n v="1471071540"/>
    <n v="1467720388"/>
    <b v="0"/>
    <n v="30"/>
    <b v="1"/>
    <s v="theater/plays"/>
    <n v="123.42857142857142"/>
    <n v="43"/>
    <x v="1"/>
    <s v="plays"/>
    <x v="3703"/>
    <d v="2016-08-13T06:59:00"/>
  </r>
  <r>
    <n v="409.01"/>
    <x v="0"/>
    <s v="GB"/>
    <s v="GBP"/>
    <n v="1464712394"/>
    <n v="1459528394"/>
    <b v="0"/>
    <n v="27"/>
    <b v="1"/>
    <s v="theater/plays"/>
    <n v="136.33666666666667"/>
    <n v="15"/>
    <x v="1"/>
    <s v="plays"/>
    <x v="3704"/>
    <d v="2016-05-31T16:33:14"/>
  </r>
  <r>
    <n v="2925"/>
    <x v="0"/>
    <s v="US"/>
    <s v="USD"/>
    <n v="1403546400"/>
    <n v="1401714114"/>
    <b v="0"/>
    <n v="35"/>
    <b v="1"/>
    <s v="theater/plays"/>
    <n v="103.46657233816768"/>
    <n v="83"/>
    <x v="1"/>
    <s v="plays"/>
    <x v="3705"/>
    <d v="2014-06-23T18:00:00"/>
  </r>
  <r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860"/>
    <x v="0"/>
    <s v="US"/>
    <s v="USD"/>
    <n v="1469165160"/>
    <n v="1467335378"/>
    <b v="0"/>
    <n v="23"/>
    <b v="1"/>
    <s v="theater/plays"/>
    <n v="186"/>
    <n v="80"/>
    <x v="1"/>
    <s v="plays"/>
    <x v="3707"/>
    <d v="2016-07-22T05:26:00"/>
  </r>
  <r>
    <n v="2100"/>
    <x v="0"/>
    <s v="US"/>
    <s v="USD"/>
    <n v="1404444286"/>
    <n v="1403234686"/>
    <b v="0"/>
    <n v="39"/>
    <b v="1"/>
    <s v="theater/plays"/>
    <n v="300"/>
    <n v="53"/>
    <x v="1"/>
    <s v="plays"/>
    <x v="3708"/>
    <d v="2014-07-04T03:24:46"/>
  </r>
  <r>
    <n v="1082.5"/>
    <x v="0"/>
    <s v="GB"/>
    <s v="GBP"/>
    <n v="1403715546"/>
    <n v="1401123546"/>
    <b v="0"/>
    <n v="35"/>
    <b v="1"/>
    <s v="theater/plays"/>
    <n v="108.25"/>
    <n v="30"/>
    <x v="1"/>
    <s v="plays"/>
    <x v="3709"/>
    <d v="2014-06-25T16:59:06"/>
  </r>
  <r>
    <n v="1835"/>
    <x v="0"/>
    <s v="US"/>
    <s v="USD"/>
    <n v="1428068988"/>
    <n v="1425908988"/>
    <b v="0"/>
    <n v="27"/>
    <b v="1"/>
    <s v="theater/plays"/>
    <n v="141.15384615384616"/>
    <n v="67"/>
    <x v="1"/>
    <s v="plays"/>
    <x v="3710"/>
    <d v="2015-04-03T13:49:48"/>
  </r>
  <r>
    <n v="570"/>
    <x v="0"/>
    <s v="US"/>
    <s v="USD"/>
    <n v="1402848000"/>
    <n v="1400606573"/>
    <b v="0"/>
    <n v="21"/>
    <b v="1"/>
    <s v="theater/plays"/>
    <n v="113.99999999999999"/>
    <n v="27"/>
    <x v="1"/>
    <s v="plays"/>
    <x v="3711"/>
    <d v="2014-06-15T16:00:00"/>
  </r>
  <r>
    <n v="11530"/>
    <x v="0"/>
    <s v="US"/>
    <s v="USD"/>
    <n v="1433055540"/>
    <n v="1431230867"/>
    <b v="0"/>
    <n v="104"/>
    <b v="1"/>
    <s v="theater/plays"/>
    <n v="153.73333333333335"/>
    <n v="110"/>
    <x v="1"/>
    <s v="plays"/>
    <x v="3712"/>
    <d v="2015-05-31T06:59:00"/>
  </r>
  <r>
    <n v="2030"/>
    <x v="0"/>
    <s v="US"/>
    <s v="USD"/>
    <n v="1465062166"/>
    <n v="1463334166"/>
    <b v="0"/>
    <n v="19"/>
    <b v="1"/>
    <s v="theater/plays"/>
    <n v="101.49999999999999"/>
    <n v="106"/>
    <x v="1"/>
    <s v="plays"/>
    <x v="3713"/>
    <d v="2016-06-04T17:42:46"/>
  </r>
  <r>
    <n v="10235"/>
    <x v="0"/>
    <s v="US"/>
    <s v="USD"/>
    <n v="1432612740"/>
    <n v="1429881667"/>
    <b v="0"/>
    <n v="97"/>
    <b v="1"/>
    <s v="theater/plays"/>
    <n v="102.35000000000001"/>
    <n v="105"/>
    <x v="1"/>
    <s v="plays"/>
    <x v="3714"/>
    <d v="2015-05-26T03:59:00"/>
  </r>
  <r>
    <n v="3590"/>
    <x v="0"/>
    <s v="GB"/>
    <s v="GBP"/>
    <n v="1427806320"/>
    <n v="1422834819"/>
    <b v="0"/>
    <n v="27"/>
    <b v="1"/>
    <s v="theater/plays"/>
    <n v="102.57142857142858"/>
    <n v="132"/>
    <x v="1"/>
    <s v="plays"/>
    <x v="3715"/>
    <d v="2015-03-31T12:52:00"/>
  </r>
  <r>
    <n v="1246"/>
    <x v="0"/>
    <s v="US"/>
    <s v="USD"/>
    <n v="1453411109"/>
    <n v="1450819109"/>
    <b v="0"/>
    <n v="24"/>
    <b v="1"/>
    <s v="theater/plays"/>
    <n v="155.75"/>
    <n v="51"/>
    <x v="1"/>
    <s v="plays"/>
    <x v="3716"/>
    <d v="2016-01-21T21:18:29"/>
  </r>
  <r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1197"/>
    <x v="0"/>
    <s v="GB"/>
    <s v="GBP"/>
    <n v="1425057075"/>
    <n v="1422465075"/>
    <b v="0"/>
    <n v="46"/>
    <b v="1"/>
    <s v="theater/plays"/>
    <n v="239.4"/>
    <n v="26"/>
    <x v="1"/>
    <s v="plays"/>
    <x v="3718"/>
    <d v="2015-02-27T17:11:15"/>
  </r>
  <r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449"/>
    <x v="0"/>
    <s v="US"/>
    <s v="USD"/>
    <n v="1435881006"/>
    <n v="1433980206"/>
    <b v="0"/>
    <n v="40"/>
    <b v="1"/>
    <s v="theater/plays"/>
    <n v="104.51515151515152"/>
    <n v="86"/>
    <x v="1"/>
    <s v="plays"/>
    <x v="3720"/>
    <d v="2015-07-02T23:50:06"/>
  </r>
  <r>
    <n v="5040"/>
    <x v="0"/>
    <s v="US"/>
    <s v="USD"/>
    <n v="1415230084"/>
    <n v="1413412084"/>
    <b v="0"/>
    <n v="44"/>
    <b v="1"/>
    <s v="theater/plays"/>
    <n v="100.8"/>
    <n v="114"/>
    <x v="1"/>
    <s v="plays"/>
    <x v="3721"/>
    <d v="2014-11-05T23:28:04"/>
  </r>
  <r>
    <n v="1668"/>
    <x v="0"/>
    <s v="CA"/>
    <s v="CAD"/>
    <n v="1455231540"/>
    <n v="1452614847"/>
    <b v="0"/>
    <n v="35"/>
    <b v="1"/>
    <s v="theater/plays"/>
    <n v="111.20000000000002"/>
    <n v="47"/>
    <x v="1"/>
    <s v="plays"/>
    <x v="3722"/>
    <d v="2016-02-11T22:59:00"/>
  </r>
  <r>
    <n v="4592"/>
    <x v="0"/>
    <s v="GB"/>
    <s v="GBP"/>
    <n v="1417374262"/>
    <n v="1414778662"/>
    <b v="0"/>
    <n v="63"/>
    <b v="1"/>
    <s v="theater/plays"/>
    <n v="102.04444444444445"/>
    <n v="72"/>
    <x v="1"/>
    <s v="plays"/>
    <x v="3723"/>
    <d v="2014-11-30T19:04:22"/>
  </r>
  <r>
    <n v="4409.55"/>
    <x v="0"/>
    <s v="GB"/>
    <s v="GBP"/>
    <n v="1462402800"/>
    <n v="1459856860"/>
    <b v="0"/>
    <n v="89"/>
    <b v="1"/>
    <s v="theater/plays"/>
    <n v="102.54767441860466"/>
    <n v="49"/>
    <x v="1"/>
    <s v="plays"/>
    <x v="3724"/>
    <d v="2016-05-04T23:00:00"/>
  </r>
  <r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2879"/>
    <x v="0"/>
    <s v="US"/>
    <s v="USD"/>
    <n v="1461963600"/>
    <n v="1459567371"/>
    <b v="0"/>
    <n v="46"/>
    <b v="1"/>
    <s v="theater/plays"/>
    <n v="338.70588235294122"/>
    <n v="62"/>
    <x v="1"/>
    <s v="plays"/>
    <x v="3726"/>
    <d v="2016-04-29T21:00:00"/>
  </r>
  <r>
    <n v="2015"/>
    <x v="0"/>
    <s v="US"/>
    <s v="USD"/>
    <n v="1476939300"/>
    <n v="1474273294"/>
    <b v="0"/>
    <n v="33"/>
    <b v="1"/>
    <s v="theater/plays"/>
    <n v="100.75"/>
    <n v="61"/>
    <x v="1"/>
    <s v="plays"/>
    <x v="3727"/>
    <d v="2016-10-20T04:55:00"/>
  </r>
  <r>
    <n v="1862"/>
    <x v="2"/>
    <s v="US"/>
    <s v="USD"/>
    <n v="1439957176"/>
    <n v="1437365176"/>
    <b v="0"/>
    <n v="31"/>
    <b v="0"/>
    <s v="theater/plays"/>
    <n v="9.31"/>
    <n v="60"/>
    <x v="1"/>
    <s v="plays"/>
    <x v="3728"/>
    <d v="2015-08-19T04:06:16"/>
  </r>
  <r>
    <n v="362"/>
    <x v="2"/>
    <s v="US"/>
    <s v="USD"/>
    <n v="1427082912"/>
    <n v="1423198512"/>
    <b v="0"/>
    <n v="5"/>
    <b v="0"/>
    <s v="theater/plays"/>
    <n v="7.24"/>
    <n v="72"/>
    <x v="1"/>
    <s v="plays"/>
    <x v="3729"/>
    <d v="2015-03-23T03:55:12"/>
  </r>
  <r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620"/>
    <x v="2"/>
    <s v="US"/>
    <s v="USD"/>
    <n v="1420860180"/>
    <n v="1418234646"/>
    <b v="0"/>
    <n v="12"/>
    <b v="0"/>
    <s v="theater/plays"/>
    <n v="11.272727272727273"/>
    <n v="51"/>
    <x v="1"/>
    <s v="plays"/>
    <x v="3731"/>
    <d v="2015-01-10T03:23:00"/>
  </r>
  <r>
    <n v="131"/>
    <x v="2"/>
    <s v="NL"/>
    <s v="EUR"/>
    <n v="1422100800"/>
    <n v="1416932133"/>
    <b v="0"/>
    <n v="4"/>
    <b v="0"/>
    <s v="theater/plays"/>
    <n v="15.411764705882353"/>
    <n v="32"/>
    <x v="1"/>
    <s v="plays"/>
    <x v="3732"/>
    <d v="2015-01-24T12:00:00"/>
  </r>
  <r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150"/>
    <x v="2"/>
    <s v="US"/>
    <s v="USD"/>
    <n v="1447311540"/>
    <n v="1445358903"/>
    <b v="0"/>
    <n v="4"/>
    <b v="0"/>
    <s v="theater/plays"/>
    <n v="21.428571428571427"/>
    <n v="37"/>
    <x v="1"/>
    <s v="plays"/>
    <x v="3737"/>
    <d v="2015-11-12T06:59:00"/>
  </r>
  <r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805"/>
    <x v="2"/>
    <s v="GB"/>
    <s v="GBP"/>
    <n v="1468752468"/>
    <n v="1467024468"/>
    <b v="0"/>
    <n v="8"/>
    <b v="0"/>
    <s v="theater/plays"/>
    <n v="20.125"/>
    <n v="100"/>
    <x v="1"/>
    <s v="plays"/>
    <x v="3739"/>
    <d v="2016-07-17T10:47:48"/>
  </r>
  <r>
    <n v="358"/>
    <x v="2"/>
    <s v="US"/>
    <s v="USD"/>
    <n v="1407808438"/>
    <n v="1405217355"/>
    <b v="0"/>
    <n v="14"/>
    <b v="0"/>
    <s v="theater/plays"/>
    <n v="17.899999999999999"/>
    <n v="25"/>
    <x v="1"/>
    <s v="plays"/>
    <x v="3740"/>
    <d v="2014-08-12T01:53:58"/>
  </r>
  <r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176"/>
    <x v="0"/>
    <s v="US"/>
    <s v="USD"/>
    <n v="1455602340"/>
    <n v="1453827436"/>
    <b v="0"/>
    <n v="52"/>
    <b v="1"/>
    <s v="theater/musical"/>
    <n v="103.52"/>
    <n v="99"/>
    <x v="1"/>
    <s v="musical"/>
    <x v="3748"/>
    <d v="2016-02-16T05:59:00"/>
  </r>
  <r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27"/>
    <x v="0"/>
    <s v="US"/>
    <s v="USD"/>
    <n v="1423555140"/>
    <n v="1421105608"/>
    <b v="0"/>
    <n v="28"/>
    <b v="1"/>
    <s v="theater/musical"/>
    <n v="100.44999999999999"/>
    <n v="215"/>
    <x v="1"/>
    <s v="musical"/>
    <x v="3750"/>
    <d v="2015-02-10T07:59:00"/>
  </r>
  <r>
    <n v="1326"/>
    <x v="0"/>
    <s v="US"/>
    <s v="USD"/>
    <n v="1459641073"/>
    <n v="1454460673"/>
    <b v="0"/>
    <n v="11"/>
    <b v="1"/>
    <s v="theater/musical"/>
    <n v="132.6"/>
    <n v="120"/>
    <x v="1"/>
    <s v="musical"/>
    <x v="3751"/>
    <d v="2016-04-02T23:51:13"/>
  </r>
  <r>
    <n v="565"/>
    <x v="0"/>
    <s v="GB"/>
    <s v="GBP"/>
    <n v="1476651600"/>
    <n v="1473189335"/>
    <b v="0"/>
    <n v="15"/>
    <b v="1"/>
    <s v="theater/musical"/>
    <n v="112.99999999999999"/>
    <n v="37"/>
    <x v="1"/>
    <s v="musical"/>
    <x v="3752"/>
    <d v="2016-10-16T21:00:00"/>
  </r>
  <r>
    <n v="5167"/>
    <x v="0"/>
    <s v="US"/>
    <s v="USD"/>
    <n v="1433289600"/>
    <n v="1430768800"/>
    <b v="0"/>
    <n v="30"/>
    <b v="1"/>
    <s v="theater/musical"/>
    <n v="103.34"/>
    <n v="172"/>
    <x v="1"/>
    <s v="musical"/>
    <x v="3753"/>
    <d v="2015-06-03T00:00:00"/>
  </r>
  <r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713"/>
    <x v="0"/>
    <s v="GB"/>
    <s v="GBP"/>
    <n v="1460753307"/>
    <n v="1458161307"/>
    <b v="0"/>
    <n v="28"/>
    <b v="1"/>
    <s v="theater/musical"/>
    <n v="129.63636363636363"/>
    <n v="25"/>
    <x v="1"/>
    <s v="musical"/>
    <x v="3755"/>
    <d v="2016-04-15T20:48:27"/>
  </r>
  <r>
    <n v="4550"/>
    <x v="0"/>
    <s v="US"/>
    <s v="USD"/>
    <n v="1402515198"/>
    <n v="1399923198"/>
    <b v="0"/>
    <n v="17"/>
    <b v="1"/>
    <s v="theater/musical"/>
    <n v="101.11111111111111"/>
    <n v="267"/>
    <x v="1"/>
    <s v="musical"/>
    <x v="3756"/>
    <d v="2014-06-11T19:33:18"/>
  </r>
  <r>
    <n v="3798"/>
    <x v="0"/>
    <s v="US"/>
    <s v="USD"/>
    <n v="1417465515"/>
    <n v="1415737515"/>
    <b v="0"/>
    <n v="50"/>
    <b v="1"/>
    <s v="theater/musical"/>
    <n v="108.51428571428572"/>
    <n v="75"/>
    <x v="1"/>
    <s v="musical"/>
    <x v="3757"/>
    <d v="2014-12-01T20:25:15"/>
  </r>
  <r>
    <n v="1535"/>
    <x v="0"/>
    <s v="US"/>
    <s v="USD"/>
    <n v="1400475600"/>
    <n v="1397819938"/>
    <b v="0"/>
    <n v="26"/>
    <b v="1"/>
    <s v="theater/musical"/>
    <n v="102.33333333333334"/>
    <n v="59"/>
    <x v="1"/>
    <s v="musical"/>
    <x v="3758"/>
    <d v="2014-05-19T05:00:00"/>
  </r>
  <r>
    <n v="4409.7700000000004"/>
    <x v="0"/>
    <s v="US"/>
    <s v="USD"/>
    <n v="1440556553"/>
    <n v="1435372553"/>
    <b v="0"/>
    <n v="88"/>
    <b v="1"/>
    <s v="theater/musical"/>
    <n v="110.24425000000002"/>
    <n v="50"/>
    <x v="1"/>
    <s v="musical"/>
    <x v="3759"/>
    <d v="2015-08-26T02:35:53"/>
  </r>
  <r>
    <n v="5050.7700000000004"/>
    <x v="0"/>
    <s v="US"/>
    <s v="USD"/>
    <n v="1399293386"/>
    <n v="1397133386"/>
    <b v="0"/>
    <n v="91"/>
    <b v="1"/>
    <s v="theater/musical"/>
    <n v="101.0154"/>
    <n v="55"/>
    <x v="1"/>
    <s v="musical"/>
    <x v="3760"/>
    <d v="2014-05-05T12:36:26"/>
  </r>
  <r>
    <n v="500"/>
    <x v="0"/>
    <s v="GB"/>
    <s v="GBP"/>
    <n v="1439247600"/>
    <n v="1434625937"/>
    <b v="0"/>
    <n v="3"/>
    <b v="1"/>
    <s v="theater/musical"/>
    <n v="100"/>
    <n v="166"/>
    <x v="1"/>
    <s v="musical"/>
    <x v="3761"/>
    <d v="2015-08-10T23:00:00"/>
  </r>
  <r>
    <n v="1328"/>
    <x v="0"/>
    <s v="GB"/>
    <s v="GBP"/>
    <n v="1438543889"/>
    <n v="1436383889"/>
    <b v="0"/>
    <n v="28"/>
    <b v="1"/>
    <s v="theater/musical"/>
    <n v="106.24"/>
    <n v="47"/>
    <x v="1"/>
    <s v="musical"/>
    <x v="3762"/>
    <d v="2015-08-02T19:31:29"/>
  </r>
  <r>
    <n v="5000"/>
    <x v="0"/>
    <s v="US"/>
    <s v="USD"/>
    <n v="1427907626"/>
    <n v="1425319226"/>
    <b v="0"/>
    <n v="77"/>
    <b v="1"/>
    <s v="theater/musical"/>
    <n v="100"/>
    <n v="64"/>
    <x v="1"/>
    <s v="musical"/>
    <x v="3763"/>
    <d v="2015-04-01T17:00:26"/>
  </r>
  <r>
    <n v="1500"/>
    <x v="0"/>
    <s v="US"/>
    <s v="USD"/>
    <n v="1464482160"/>
    <n v="1462824832"/>
    <b v="0"/>
    <n v="27"/>
    <b v="1"/>
    <s v="theater/musical"/>
    <n v="100"/>
    <n v="55"/>
    <x v="1"/>
    <s v="musical"/>
    <x v="3764"/>
    <d v="2016-05-29T00:36:00"/>
  </r>
  <r>
    <n v="7942"/>
    <x v="0"/>
    <s v="US"/>
    <s v="USD"/>
    <n v="1406745482"/>
    <n v="1404153482"/>
    <b v="0"/>
    <n v="107"/>
    <b v="1"/>
    <s v="theater/musical"/>
    <n v="113.45714285714286"/>
    <n v="74"/>
    <x v="1"/>
    <s v="musical"/>
    <x v="3765"/>
    <d v="2014-07-30T18:38:02"/>
  </r>
  <r>
    <n v="10265.01"/>
    <x v="0"/>
    <s v="US"/>
    <s v="USD"/>
    <n v="1404360045"/>
    <n v="1401336045"/>
    <b v="0"/>
    <n v="96"/>
    <b v="1"/>
    <s v="theater/musical"/>
    <n v="102.65010000000001"/>
    <n v="106"/>
    <x v="1"/>
    <s v="musical"/>
    <x v="3766"/>
    <d v="2014-07-03T04:00:45"/>
  </r>
  <r>
    <n v="2335"/>
    <x v="0"/>
    <s v="US"/>
    <s v="USD"/>
    <n v="1425185940"/>
    <n v="1423960097"/>
    <b v="0"/>
    <n v="56"/>
    <b v="1"/>
    <s v="theater/musical"/>
    <n v="116.75"/>
    <n v="41"/>
    <x v="1"/>
    <s v="musical"/>
    <x v="3767"/>
    <d v="2015-03-01T04:59:00"/>
  </r>
  <r>
    <n v="4306.1099999999997"/>
    <x v="0"/>
    <s v="US"/>
    <s v="USD"/>
    <n v="1402594090"/>
    <n v="1400002090"/>
    <b v="0"/>
    <n v="58"/>
    <b v="1"/>
    <s v="theater/musical"/>
    <n v="107.65274999999998"/>
    <n v="74"/>
    <x v="1"/>
    <s v="musical"/>
    <x v="3768"/>
    <d v="2014-06-12T17:28:10"/>
  </r>
  <r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5510"/>
    <x v="0"/>
    <s v="US"/>
    <s v="USD"/>
    <n v="1480399200"/>
    <n v="1478616506"/>
    <b v="0"/>
    <n v="33"/>
    <b v="1"/>
    <s v="theater/musical"/>
    <n v="110.2"/>
    <n v="166"/>
    <x v="1"/>
    <s v="musical"/>
    <x v="3772"/>
    <d v="2016-11-29T06:00:00"/>
  </r>
  <r>
    <n v="5410"/>
    <x v="0"/>
    <s v="US"/>
    <s v="USD"/>
    <n v="1479175680"/>
    <n v="1476317247"/>
    <b v="0"/>
    <n v="57"/>
    <b v="1"/>
    <s v="theater/musical"/>
    <n v="108.2"/>
    <n v="94"/>
    <x v="1"/>
    <s v="musical"/>
    <x v="3773"/>
    <d v="2016-11-15T02:08:00"/>
  </r>
  <r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5"/>
    <x v="0"/>
    <s v="US"/>
    <s v="USD"/>
    <n v="1428552000"/>
    <n v="1426199843"/>
    <b v="0"/>
    <n v="14"/>
    <b v="1"/>
    <s v="theater/musical"/>
    <n v="100.25"/>
    <n v="143"/>
    <x v="1"/>
    <s v="musical"/>
    <x v="3775"/>
    <d v="2015-04-09T04:00:00"/>
  </r>
  <r>
    <n v="8537"/>
    <x v="0"/>
    <s v="US"/>
    <s v="USD"/>
    <n v="1406854800"/>
    <n v="1403599778"/>
    <b v="0"/>
    <n v="94"/>
    <b v="1"/>
    <s v="theater/musical"/>
    <n v="106.71250000000001"/>
    <n v="90"/>
    <x v="1"/>
    <s v="musical"/>
    <x v="3776"/>
    <d v="2014-08-01T01:00:00"/>
  </r>
  <r>
    <n v="2864"/>
    <x v="0"/>
    <s v="US"/>
    <s v="USD"/>
    <n v="1411790400"/>
    <n v="1409884821"/>
    <b v="0"/>
    <n v="59"/>
    <b v="1"/>
    <s v="theater/musical"/>
    <n v="143.19999999999999"/>
    <n v="48"/>
    <x v="1"/>
    <s v="musical"/>
    <x v="3777"/>
    <d v="2014-09-27T04:00:00"/>
  </r>
  <r>
    <n v="2521"/>
    <x v="0"/>
    <s v="US"/>
    <s v="USD"/>
    <n v="1423942780"/>
    <n v="1418758780"/>
    <b v="0"/>
    <n v="36"/>
    <b v="1"/>
    <s v="theater/musical"/>
    <n v="105.04166666666667"/>
    <n v="70"/>
    <x v="1"/>
    <s v="musical"/>
    <x v="3778"/>
    <d v="2015-02-14T19:39:40"/>
  </r>
  <r>
    <n v="15597"/>
    <x v="0"/>
    <s v="US"/>
    <s v="USD"/>
    <n v="1459010340"/>
    <n v="1456421940"/>
    <b v="0"/>
    <n v="115"/>
    <b v="1"/>
    <s v="theater/musical"/>
    <n v="103.98"/>
    <n v="135"/>
    <x v="1"/>
    <s v="musical"/>
    <x v="3779"/>
    <d v="2016-03-26T16:39:00"/>
  </r>
  <r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935"/>
    <x v="0"/>
    <s v="US"/>
    <s v="USD"/>
    <n v="1410210685"/>
    <n v="1408050685"/>
    <b v="0"/>
    <n v="52"/>
    <b v="1"/>
    <s v="theater/musical"/>
    <n v="109.66666666666667"/>
    <n v="94"/>
    <x v="1"/>
    <s v="musical"/>
    <x v="3781"/>
    <d v="2014-09-08T21:11:25"/>
  </r>
  <r>
    <n v="2035"/>
    <x v="0"/>
    <s v="GB"/>
    <s v="GBP"/>
    <n v="1469401200"/>
    <n v="1466887297"/>
    <b v="0"/>
    <n v="27"/>
    <b v="1"/>
    <s v="theater/musical"/>
    <n v="101.75"/>
    <n v="75"/>
    <x v="1"/>
    <s v="musical"/>
    <x v="3782"/>
    <d v="2016-07-24T23:00:00"/>
  </r>
  <r>
    <n v="1547"/>
    <x v="0"/>
    <s v="US"/>
    <s v="USD"/>
    <n v="1458057600"/>
    <n v="1455938520"/>
    <b v="0"/>
    <n v="24"/>
    <b v="1"/>
    <s v="theater/musical"/>
    <n v="128.91666666666666"/>
    <n v="64"/>
    <x v="1"/>
    <s v="musical"/>
    <x v="3783"/>
    <d v="2016-03-15T16:00:00"/>
  </r>
  <r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015"/>
    <x v="0"/>
    <s v="GB"/>
    <s v="GBP"/>
    <n v="1470132180"/>
    <n v="1467040769"/>
    <b v="0"/>
    <n v="30"/>
    <b v="1"/>
    <s v="theater/musical"/>
    <n v="150.75"/>
    <n v="100"/>
    <x v="1"/>
    <s v="musical"/>
    <x v="3785"/>
    <d v="2016-08-02T10:03:00"/>
  </r>
  <r>
    <n v="6658"/>
    <x v="0"/>
    <s v="US"/>
    <s v="USD"/>
    <n v="1464310475"/>
    <n v="1461718475"/>
    <b v="0"/>
    <n v="71"/>
    <b v="1"/>
    <s v="theater/musical"/>
    <n v="110.96666666666665"/>
    <n v="93"/>
    <x v="1"/>
    <s v="musical"/>
    <x v="3786"/>
    <d v="2016-05-27T00:54:35"/>
  </r>
  <r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1T03:59:00"/>
  </r>
  <r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5"/>
    <x v="2"/>
    <s v="US"/>
    <s v="USD"/>
    <n v="1436957022"/>
    <n v="1434365022"/>
    <b v="0"/>
    <n v="2"/>
    <b v="0"/>
    <s v="theater/musical"/>
    <n v="0.27999999999999997"/>
    <n v="17"/>
    <x v="1"/>
    <s v="musical"/>
    <x v="3792"/>
    <d v="2015-07-15T10:43:42"/>
  </r>
  <r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5380"/>
    <x v="2"/>
    <s v="US"/>
    <s v="USD"/>
    <n v="1429564165"/>
    <n v="1426972165"/>
    <b v="0"/>
    <n v="37"/>
    <b v="0"/>
    <s v="theater/musical"/>
    <n v="89.666666666666657"/>
    <n v="145"/>
    <x v="1"/>
    <s v="musical"/>
    <x v="3797"/>
    <d v="2015-04-20T21:09:25"/>
  </r>
  <r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402"/>
    <x v="2"/>
    <s v="US"/>
    <s v="USD"/>
    <n v="1457734843"/>
    <n v="1455142843"/>
    <b v="0"/>
    <n v="4"/>
    <b v="0"/>
    <s v="theater/musical"/>
    <n v="4.0199999999999996"/>
    <n v="100"/>
    <x v="1"/>
    <s v="musical"/>
    <x v="3799"/>
    <d v="2016-03-11T22:20:43"/>
  </r>
  <r>
    <n v="881"/>
    <x v="2"/>
    <s v="US"/>
    <s v="USD"/>
    <n v="1420952340"/>
    <n v="1418146883"/>
    <b v="0"/>
    <n v="16"/>
    <b v="0"/>
    <s v="theater/musical"/>
    <n v="4.004545454545454"/>
    <n v="55"/>
    <x v="1"/>
    <s v="musical"/>
    <x v="3800"/>
    <d v="2015-01-11T04:59:00"/>
  </r>
  <r>
    <n v="426"/>
    <x v="2"/>
    <s v="US"/>
    <s v="USD"/>
    <n v="1420215216"/>
    <n v="1417536816"/>
    <b v="0"/>
    <n v="9"/>
    <b v="0"/>
    <s v="theater/musical"/>
    <n v="8.52"/>
    <n v="47"/>
    <x v="1"/>
    <s v="musical"/>
    <x v="3801"/>
    <d v="2015-01-02T16:13:36"/>
  </r>
  <r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2358"/>
    <x v="2"/>
    <s v="US"/>
    <s v="USD"/>
    <n v="1457133568"/>
    <n v="1454541568"/>
    <b v="0"/>
    <n v="40"/>
    <b v="0"/>
    <s v="theater/musical"/>
    <n v="19.650000000000002"/>
    <n v="58"/>
    <x v="1"/>
    <s v="musical"/>
    <x v="3803"/>
    <d v="2016-03-04T23:19:28"/>
  </r>
  <r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"/>
    <x v="2"/>
    <s v="US"/>
    <s v="USD"/>
    <n v="1411852640"/>
    <n v="1406668640"/>
    <b v="0"/>
    <n v="2"/>
    <b v="0"/>
    <s v="theater/musical"/>
    <n v="2E-3"/>
    <n v="1"/>
    <x v="1"/>
    <s v="musical"/>
    <x v="3805"/>
    <d v="2014-09-27T21:17:20"/>
  </r>
  <r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455"/>
    <x v="2"/>
    <s v="US"/>
    <s v="USD"/>
    <n v="1428097739"/>
    <n v="1427492939"/>
    <b v="0"/>
    <n v="9"/>
    <b v="0"/>
    <s v="theater/musical"/>
    <n v="30.333333333333336"/>
    <n v="50"/>
    <x v="1"/>
    <s v="musical"/>
    <x v="3807"/>
    <d v="2015-04-03T21:48:59"/>
  </r>
  <r>
    <n v="1000"/>
    <x v="0"/>
    <s v="GB"/>
    <s v="GBP"/>
    <n v="1429955619"/>
    <n v="1424775219"/>
    <b v="0"/>
    <n v="24"/>
    <b v="1"/>
    <s v="theater/plays"/>
    <n v="100"/>
    <n v="41"/>
    <x v="1"/>
    <s v="plays"/>
    <x v="3808"/>
    <d v="2015-04-25T09:53:39"/>
  </r>
  <r>
    <n v="2025"/>
    <x v="0"/>
    <s v="GB"/>
    <s v="GBP"/>
    <n v="1406761200"/>
    <n v="1402403907"/>
    <b v="0"/>
    <n v="38"/>
    <b v="1"/>
    <s v="theater/plays"/>
    <n v="101.25"/>
    <n v="53"/>
    <x v="1"/>
    <s v="plays"/>
    <x v="3809"/>
    <d v="2014-07-30T23:00:00"/>
  </r>
  <r>
    <n v="1826"/>
    <x v="0"/>
    <s v="US"/>
    <s v="USD"/>
    <n v="1426965758"/>
    <n v="1424377358"/>
    <b v="0"/>
    <n v="26"/>
    <b v="1"/>
    <s v="theater/plays"/>
    <n v="121.73333333333333"/>
    <n v="70"/>
    <x v="1"/>
    <s v="plays"/>
    <x v="3810"/>
    <d v="2015-03-21T19:22:38"/>
  </r>
  <r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2191"/>
    <x v="0"/>
    <s v="CA"/>
    <s v="CAD"/>
    <n v="1433131140"/>
    <n v="1429120908"/>
    <b v="0"/>
    <n v="11"/>
    <b v="1"/>
    <s v="theater/plays"/>
    <n v="109.55"/>
    <n v="199"/>
    <x v="1"/>
    <s v="plays"/>
    <x v="3812"/>
    <d v="2015-06-01T03:59:00"/>
  </r>
  <r>
    <n v="2119.9899999999998"/>
    <x v="0"/>
    <s v="US"/>
    <s v="USD"/>
    <n v="1465940580"/>
    <n v="1462603021"/>
    <b v="0"/>
    <n v="27"/>
    <b v="1"/>
    <s v="theater/plays"/>
    <n v="100.95190476190474"/>
    <n v="78"/>
    <x v="1"/>
    <s v="plays"/>
    <x v="3813"/>
    <d v="2016-06-14T21:43:00"/>
  </r>
  <r>
    <n v="2102"/>
    <x v="0"/>
    <s v="US"/>
    <s v="USD"/>
    <n v="1427860740"/>
    <n v="1424727712"/>
    <b v="0"/>
    <n v="34"/>
    <b v="1"/>
    <s v="theater/plays"/>
    <n v="140.13333333333333"/>
    <n v="61"/>
    <x v="1"/>
    <s v="plays"/>
    <x v="3814"/>
    <d v="2015-04-01T03:59:00"/>
  </r>
  <r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1788.57"/>
    <x v="0"/>
    <s v="US"/>
    <s v="USD"/>
    <n v="1405614823"/>
    <n v="1403022823"/>
    <b v="0"/>
    <n v="37"/>
    <b v="1"/>
    <s v="theater/plays"/>
    <n v="119.238"/>
    <n v="48"/>
    <x v="1"/>
    <s v="plays"/>
    <x v="3816"/>
    <d v="2014-07-17T16:33:43"/>
  </r>
  <r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  <d v="2015-10-24T03:59:00"/>
  </r>
  <r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64"/>
    <x v="0"/>
    <s v="US"/>
    <s v="USD"/>
    <n v="1437166920"/>
    <n v="1435554104"/>
    <b v="0"/>
    <n v="26"/>
    <b v="1"/>
    <s v="theater/plays"/>
    <n v="106.4"/>
    <n v="40"/>
    <x v="1"/>
    <s v="plays"/>
    <x v="3819"/>
    <d v="2015-07-17T21:02:00"/>
  </r>
  <r>
    <n v="430"/>
    <x v="0"/>
    <s v="GB"/>
    <s v="GBP"/>
    <n v="1436110717"/>
    <n v="1433518717"/>
    <b v="0"/>
    <n v="20"/>
    <b v="1"/>
    <s v="theater/plays"/>
    <n v="143.33333333333334"/>
    <n v="21"/>
    <x v="1"/>
    <s v="plays"/>
    <x v="3820"/>
    <d v="2015-07-05T15:38:37"/>
  </r>
  <r>
    <n v="3659"/>
    <x v="0"/>
    <s v="US"/>
    <s v="USD"/>
    <n v="1451881207"/>
    <n v="1449116407"/>
    <b v="0"/>
    <n v="46"/>
    <b v="1"/>
    <s v="theater/plays"/>
    <n v="104.54285714285714"/>
    <n v="79"/>
    <x v="1"/>
    <s v="plays"/>
    <x v="3821"/>
    <d v="2016-01-04T04:20:07"/>
  </r>
  <r>
    <n v="5501"/>
    <x v="0"/>
    <s v="DE"/>
    <s v="EUR"/>
    <n v="1453244340"/>
    <n v="1448136417"/>
    <b v="0"/>
    <n v="76"/>
    <b v="1"/>
    <s v="theater/plays"/>
    <n v="110.02000000000001"/>
    <n v="72"/>
    <x v="1"/>
    <s v="plays"/>
    <x v="3822"/>
    <d v="2016-01-19T22:59:00"/>
  </r>
  <r>
    <n v="2650"/>
    <x v="0"/>
    <s v="US"/>
    <s v="USD"/>
    <n v="1437364740"/>
    <n v="1434405044"/>
    <b v="0"/>
    <n v="41"/>
    <b v="1"/>
    <s v="theater/plays"/>
    <n v="106"/>
    <n v="64"/>
    <x v="1"/>
    <s v="plays"/>
    <x v="3823"/>
    <d v="2015-07-20T03:59:00"/>
  </r>
  <r>
    <n v="270"/>
    <x v="0"/>
    <s v="GB"/>
    <s v="GBP"/>
    <n v="1470058860"/>
    <n v="1469026903"/>
    <b v="0"/>
    <n v="7"/>
    <b v="1"/>
    <s v="theater/plays"/>
    <n v="108"/>
    <n v="38"/>
    <x v="1"/>
    <s v="plays"/>
    <x v="3824"/>
    <d v="2016-08-01T13:41:00"/>
  </r>
  <r>
    <n v="5271"/>
    <x v="0"/>
    <s v="US"/>
    <s v="USD"/>
    <n v="1434505214"/>
    <n v="1432690814"/>
    <b v="0"/>
    <n v="49"/>
    <b v="1"/>
    <s v="theater/plays"/>
    <n v="105.42"/>
    <n v="107"/>
    <x v="1"/>
    <s v="plays"/>
    <x v="3825"/>
    <d v="2015-06-17T01:40:14"/>
  </r>
  <r>
    <n v="715"/>
    <x v="0"/>
    <s v="GB"/>
    <s v="GBP"/>
    <n v="1430993394"/>
    <n v="1428401394"/>
    <b v="0"/>
    <n v="26"/>
    <b v="1"/>
    <s v="theater/plays"/>
    <n v="119.16666666666667"/>
    <n v="27"/>
    <x v="1"/>
    <s v="plays"/>
    <x v="3826"/>
    <d v="2015-05-07T10:09:54"/>
  </r>
  <r>
    <n v="4580"/>
    <x v="0"/>
    <s v="GB"/>
    <s v="GBP"/>
    <n v="1427414400"/>
    <n v="1422656201"/>
    <b v="0"/>
    <n v="65"/>
    <b v="1"/>
    <s v="theater/plays"/>
    <n v="152.66666666666666"/>
    <n v="70"/>
    <x v="1"/>
    <s v="plays"/>
    <x v="3827"/>
    <d v="2015-03-27T00:00:00"/>
  </r>
  <r>
    <n v="5000"/>
    <x v="0"/>
    <s v="US"/>
    <s v="USD"/>
    <n v="1420033187"/>
    <n v="1414845587"/>
    <b v="0"/>
    <n v="28"/>
    <b v="1"/>
    <s v="theater/plays"/>
    <n v="100"/>
    <n v="178"/>
    <x v="1"/>
    <s v="plays"/>
    <x v="3828"/>
    <d v="2014-12-31T13:39:47"/>
  </r>
  <r>
    <n v="501"/>
    <x v="0"/>
    <s v="US"/>
    <s v="USD"/>
    <n v="1472676371"/>
    <n v="1470948371"/>
    <b v="0"/>
    <n v="8"/>
    <b v="1"/>
    <s v="theater/plays"/>
    <n v="100.2"/>
    <n v="62"/>
    <x v="1"/>
    <s v="plays"/>
    <x v="3829"/>
    <d v="2016-08-31T20:46:11"/>
  </r>
  <r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30.11"/>
    <x v="0"/>
    <s v="US"/>
    <s v="USD"/>
    <n v="1415222545"/>
    <n v="1413404545"/>
    <b v="0"/>
    <n v="9"/>
    <b v="1"/>
    <s v="theater/plays"/>
    <n v="106.02199999999999"/>
    <n v="58"/>
    <x v="1"/>
    <s v="plays"/>
    <x v="3831"/>
    <d v="2014-11-05T21:22:25"/>
  </r>
  <r>
    <n v="1256"/>
    <x v="0"/>
    <s v="US"/>
    <s v="USD"/>
    <n v="1455936335"/>
    <n v="1452048335"/>
    <b v="0"/>
    <n v="9"/>
    <b v="1"/>
    <s v="theater/plays"/>
    <n v="104.66666666666666"/>
    <n v="139"/>
    <x v="1"/>
    <s v="plays"/>
    <x v="3832"/>
    <d v="2016-02-20T02:45:35"/>
  </r>
  <r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271"/>
    <x v="0"/>
    <s v="GB"/>
    <s v="GBP"/>
    <n v="1434624067"/>
    <n v="1432032067"/>
    <b v="0"/>
    <n v="57"/>
    <b v="1"/>
    <s v="theater/plays"/>
    <n v="109.03333333333333"/>
    <n v="57"/>
    <x v="1"/>
    <s v="plays"/>
    <x v="3834"/>
    <d v="2015-06-18T10:41:07"/>
  </r>
  <r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900"/>
    <x v="0"/>
    <s v="US"/>
    <s v="USD"/>
    <n v="1470197340"/>
    <n v="1467497652"/>
    <b v="0"/>
    <n v="14"/>
    <b v="1"/>
    <s v="theater/plays"/>
    <n v="112.5"/>
    <n v="64"/>
    <x v="1"/>
    <s v="plays"/>
    <x v="3836"/>
    <d v="2016-08-03T04:09:00"/>
  </r>
  <r>
    <n v="2042"/>
    <x v="0"/>
    <s v="GB"/>
    <s v="GBP"/>
    <n v="1435947758"/>
    <n v="1432837358"/>
    <b v="0"/>
    <n v="17"/>
    <b v="1"/>
    <s v="theater/plays"/>
    <n v="102.1"/>
    <n v="120"/>
    <x v="1"/>
    <s v="plays"/>
    <x v="3837"/>
    <d v="2015-07-03T18:22:38"/>
  </r>
  <r>
    <n v="100824"/>
    <x v="0"/>
    <s v="SE"/>
    <s v="SEK"/>
    <n v="1432314209"/>
    <n v="1429722209"/>
    <b v="0"/>
    <n v="100"/>
    <b v="1"/>
    <s v="theater/plays"/>
    <n v="100.824"/>
    <n v="1008"/>
    <x v="1"/>
    <s v="plays"/>
    <x v="3838"/>
    <d v="2015-05-22T17:03:29"/>
  </r>
  <r>
    <n v="2025"/>
    <x v="0"/>
    <s v="US"/>
    <s v="USD"/>
    <n v="1438226724"/>
    <n v="1433042724"/>
    <b v="0"/>
    <n v="32"/>
    <b v="1"/>
    <s v="theater/plays"/>
    <n v="101.25"/>
    <n v="63"/>
    <x v="1"/>
    <s v="plays"/>
    <x v="3839"/>
    <d v="2015-07-30T03:25:24"/>
  </r>
  <r>
    <n v="65"/>
    <x v="0"/>
    <s v="GB"/>
    <s v="GBP"/>
    <n v="1459180229"/>
    <n v="1457023829"/>
    <b v="0"/>
    <n v="3"/>
    <b v="1"/>
    <s v="theater/plays"/>
    <n v="6500"/>
    <n v="21"/>
    <x v="1"/>
    <s v="plays"/>
    <x v="3840"/>
    <d v="2016-03-28T15:50:29"/>
  </r>
  <r>
    <n v="872"/>
    <x v="2"/>
    <s v="US"/>
    <s v="USD"/>
    <n v="1405882287"/>
    <n v="1400698287"/>
    <b v="1"/>
    <n v="34"/>
    <b v="0"/>
    <s v="theater/plays"/>
    <n v="8.7200000000000006"/>
    <n v="25"/>
    <x v="1"/>
    <s v="plays"/>
    <x v="3841"/>
    <d v="2014-07-20T18:51:27"/>
  </r>
  <r>
    <n v="1097"/>
    <x v="2"/>
    <s v="GB"/>
    <s v="GBP"/>
    <n v="1399809052"/>
    <n v="1397217052"/>
    <b v="1"/>
    <n v="23"/>
    <b v="0"/>
    <s v="theater/plays"/>
    <n v="21.94"/>
    <n v="47"/>
    <x v="1"/>
    <s v="plays"/>
    <x v="3842"/>
    <d v="2014-05-11T11:50:52"/>
  </r>
  <r>
    <n v="1065"/>
    <x v="2"/>
    <s v="US"/>
    <s v="USD"/>
    <n v="1401587064"/>
    <n v="1399427064"/>
    <b v="1"/>
    <n v="19"/>
    <b v="0"/>
    <s v="theater/plays"/>
    <n v="21.3"/>
    <n v="56"/>
    <x v="1"/>
    <s v="plays"/>
    <x v="3843"/>
    <d v="2014-06-01T01:44:24"/>
  </r>
  <r>
    <n v="4066"/>
    <x v="2"/>
    <s v="US"/>
    <s v="USD"/>
    <n v="1401778740"/>
    <n v="1399474134"/>
    <b v="1"/>
    <n v="50"/>
    <b v="0"/>
    <s v="theater/plays"/>
    <n v="41.489795918367342"/>
    <n v="81"/>
    <x v="1"/>
    <s v="plays"/>
    <x v="3844"/>
    <d v="2014-06-03T06:59:00"/>
  </r>
  <r>
    <n v="842"/>
    <x v="2"/>
    <s v="US"/>
    <s v="USD"/>
    <n v="1443711774"/>
    <n v="1441119774"/>
    <b v="1"/>
    <n v="12"/>
    <b v="0"/>
    <s v="theater/plays"/>
    <n v="2.105"/>
    <n v="70"/>
    <x v="1"/>
    <s v="plays"/>
    <x v="3845"/>
    <d v="2015-10-01T15:02:54"/>
  </r>
  <r>
    <n v="189"/>
    <x v="2"/>
    <s v="US"/>
    <s v="USD"/>
    <n v="1412405940"/>
    <n v="1409721542"/>
    <b v="1"/>
    <n v="8"/>
    <b v="0"/>
    <s v="theater/plays"/>
    <n v="2.7"/>
    <n v="23"/>
    <x v="1"/>
    <s v="plays"/>
    <x v="3846"/>
    <d v="2014-10-04T06:59:00"/>
  </r>
  <r>
    <n v="1697"/>
    <x v="2"/>
    <s v="US"/>
    <s v="USD"/>
    <n v="1437283391"/>
    <n v="1433395391"/>
    <b v="1"/>
    <n v="9"/>
    <b v="0"/>
    <s v="theater/plays"/>
    <n v="16.161904761904761"/>
    <n v="188"/>
    <x v="1"/>
    <s v="plays"/>
    <x v="3847"/>
    <d v="2015-07-19T05:23:11"/>
  </r>
  <r>
    <n v="2129"/>
    <x v="2"/>
    <s v="US"/>
    <s v="USD"/>
    <n v="1445196989"/>
    <n v="1442604989"/>
    <b v="1"/>
    <n v="43"/>
    <b v="0"/>
    <s v="theater/plays"/>
    <n v="16.376923076923077"/>
    <n v="49"/>
    <x v="1"/>
    <s v="plays"/>
    <x v="3848"/>
    <d v="2015-10-18T19:36:29"/>
  </r>
  <r>
    <n v="2113"/>
    <x v="2"/>
    <s v="DE"/>
    <s v="EUR"/>
    <n v="1434047084"/>
    <n v="1431455084"/>
    <b v="1"/>
    <n v="28"/>
    <b v="0"/>
    <s v="theater/plays"/>
    <n v="7.043333333333333"/>
    <n v="75"/>
    <x v="1"/>
    <s v="plays"/>
    <x v="3849"/>
    <d v="2015-06-11T18:24:44"/>
  </r>
  <r>
    <n v="38"/>
    <x v="2"/>
    <s v="US"/>
    <s v="USD"/>
    <n v="1420081143"/>
    <n v="1417489143"/>
    <b v="1"/>
    <n v="4"/>
    <b v="0"/>
    <s v="theater/plays"/>
    <n v="3.8"/>
    <n v="9"/>
    <x v="1"/>
    <s v="plays"/>
    <x v="3850"/>
    <d v="2015-01-01T02:59:03"/>
  </r>
  <r>
    <n v="852"/>
    <x v="2"/>
    <s v="GB"/>
    <s v="GBP"/>
    <n v="1437129179"/>
    <n v="1434537179"/>
    <b v="1"/>
    <n v="24"/>
    <b v="0"/>
    <s v="theater/plays"/>
    <n v="34.08"/>
    <n v="35"/>
    <x v="1"/>
    <s v="plays"/>
    <x v="3851"/>
    <d v="2015-07-17T10:32:59"/>
  </r>
  <r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788"/>
    <x v="2"/>
    <s v="US"/>
    <s v="USD"/>
    <n v="1431206058"/>
    <n v="1428614058"/>
    <b v="0"/>
    <n v="20"/>
    <b v="0"/>
    <s v="theater/plays"/>
    <n v="16.254545454545454"/>
    <n v="89"/>
    <x v="1"/>
    <s v="plays"/>
    <x v="3854"/>
    <d v="2015-05-09T21:14:18"/>
  </r>
  <r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1060"/>
    <x v="2"/>
    <s v="US"/>
    <s v="USD"/>
    <n v="1407858710"/>
    <n v="1405266710"/>
    <b v="0"/>
    <n v="13"/>
    <b v="0"/>
    <s v="theater/plays"/>
    <n v="17.666666666666668"/>
    <n v="81"/>
    <x v="1"/>
    <s v="plays"/>
    <x v="3860"/>
    <d v="2014-08-12T15:51:50"/>
  </r>
  <r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650"/>
    <x v="2"/>
    <s v="CA"/>
    <s v="CAD"/>
    <n v="1409376600"/>
    <n v="1405957098"/>
    <b v="0"/>
    <n v="14"/>
    <b v="0"/>
    <s v="theater/plays"/>
    <n v="26.937422295897225"/>
    <n v="46"/>
    <x v="1"/>
    <s v="plays"/>
    <x v="3865"/>
    <d v="2014-08-30T05:30:00"/>
  </r>
  <r>
    <n v="11"/>
    <x v="2"/>
    <s v="US"/>
    <s v="USD"/>
    <n v="1458703740"/>
    <n v="1454453021"/>
    <b v="0"/>
    <n v="2"/>
    <b v="0"/>
    <s v="theater/plays"/>
    <n v="0.54999999999999993"/>
    <n v="5"/>
    <x v="1"/>
    <s v="plays"/>
    <x v="3866"/>
    <d v="2016-03-23T03:29:00"/>
  </r>
  <r>
    <n v="251"/>
    <x v="2"/>
    <s v="US"/>
    <s v="USD"/>
    <n v="1466278339"/>
    <n v="1463686339"/>
    <b v="0"/>
    <n v="5"/>
    <b v="0"/>
    <s v="theater/plays"/>
    <n v="12.55"/>
    <n v="50"/>
    <x v="1"/>
    <s v="plays"/>
    <x v="3867"/>
    <d v="2016-06-18T19:32:19"/>
  </r>
  <r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452"/>
    <x v="1"/>
    <s v="US"/>
    <s v="USD"/>
    <n v="1426302660"/>
    <n v="1423761792"/>
    <b v="0"/>
    <n v="15"/>
    <b v="0"/>
    <s v="theater/musical"/>
    <n v="3.4474868431088401"/>
    <n v="30"/>
    <x v="1"/>
    <s v="musical"/>
    <x v="3869"/>
    <d v="2015-03-14T03:11:00"/>
  </r>
  <r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40"/>
    <x v="1"/>
    <s v="US"/>
    <s v="USD"/>
    <n v="1490809450"/>
    <n v="1485629050"/>
    <b v="0"/>
    <n v="3"/>
    <b v="0"/>
    <s v="theater/musical"/>
    <n v="2.666666666666667"/>
    <n v="13"/>
    <x v="1"/>
    <s v="musical"/>
    <x v="3871"/>
    <d v="2017-03-29T17:44:10"/>
  </r>
  <r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2059"/>
    <x v="1"/>
    <s v="GB"/>
    <s v="GBP"/>
    <n v="1454425128"/>
    <n v="1451833128"/>
    <b v="0"/>
    <n v="46"/>
    <b v="0"/>
    <s v="theater/musical"/>
    <n v="52.794871794871788"/>
    <n v="44"/>
    <x v="1"/>
    <s v="musical"/>
    <x v="3876"/>
    <d v="2016-02-02T14:58:48"/>
  </r>
  <r>
    <n v="1241"/>
    <x v="1"/>
    <s v="US"/>
    <s v="USD"/>
    <n v="1481213752"/>
    <n v="1478621752"/>
    <b v="0"/>
    <n v="14"/>
    <b v="0"/>
    <s v="theater/musical"/>
    <n v="4.9639999999999995"/>
    <n v="88"/>
    <x v="1"/>
    <s v="musical"/>
    <x v="3877"/>
    <d v="2016-12-08T16:15:52"/>
  </r>
  <r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980"/>
    <x v="1"/>
    <s v="GB"/>
    <s v="GBP"/>
    <n v="1406761200"/>
    <n v="1403724820"/>
    <b v="0"/>
    <n v="17"/>
    <b v="0"/>
    <s v="theater/musical"/>
    <n v="13.066666666666665"/>
    <n v="57"/>
    <x v="1"/>
    <s v="musical"/>
    <x v="3880"/>
    <d v="2014-07-30T23:00:00"/>
  </r>
  <r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5"/>
    <x v="1"/>
    <s v="US"/>
    <s v="USD"/>
    <n v="1430517600"/>
    <n v="1426538129"/>
    <b v="0"/>
    <n v="2"/>
    <b v="0"/>
    <s v="theater/musical"/>
    <n v="1.7500000000000002"/>
    <n v="17"/>
    <x v="1"/>
    <s v="musical"/>
    <x v="3887"/>
    <d v="2015-05-01T22:00:00"/>
  </r>
  <r>
    <n v="542"/>
    <x v="2"/>
    <s v="GB"/>
    <s v="GBP"/>
    <n v="1488114358"/>
    <n v="1485522358"/>
    <b v="0"/>
    <n v="14"/>
    <b v="0"/>
    <s v="theater/plays"/>
    <n v="27.1"/>
    <n v="38"/>
    <x v="1"/>
    <s v="plays"/>
    <x v="3888"/>
    <d v="2017-02-26T13:05:58"/>
  </r>
  <r>
    <n v="118"/>
    <x v="2"/>
    <s v="US"/>
    <s v="USD"/>
    <n v="1420413960"/>
    <n v="1417651630"/>
    <b v="0"/>
    <n v="9"/>
    <b v="0"/>
    <s v="theater/plays"/>
    <n v="1.4749999999999999"/>
    <n v="13"/>
    <x v="1"/>
    <s v="plays"/>
    <x v="3889"/>
    <d v="2015-01-04T23:26:00"/>
  </r>
  <r>
    <n v="2524"/>
    <x v="2"/>
    <s v="US"/>
    <s v="USD"/>
    <n v="1439662344"/>
    <n v="1434478344"/>
    <b v="0"/>
    <n v="8"/>
    <b v="0"/>
    <s v="theater/plays"/>
    <n v="16.826666666666668"/>
    <n v="315"/>
    <x v="1"/>
    <s v="plays"/>
    <x v="3890"/>
    <d v="2015-08-15T18:12:24"/>
  </r>
  <r>
    <n v="260"/>
    <x v="2"/>
    <s v="US"/>
    <s v="USD"/>
    <n v="1427086740"/>
    <n v="1424488244"/>
    <b v="0"/>
    <n v="7"/>
    <b v="0"/>
    <s v="theater/plays"/>
    <n v="32.5"/>
    <n v="37"/>
    <x v="1"/>
    <s v="plays"/>
    <x v="3891"/>
    <d v="2015-03-23T04:59:00"/>
  </r>
  <r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10775"/>
    <x v="2"/>
    <s v="US"/>
    <s v="USD"/>
    <n v="1404194400"/>
    <n v="1400600840"/>
    <b v="0"/>
    <n v="84"/>
    <b v="0"/>
    <s v="theater/plays"/>
    <n v="21.55"/>
    <n v="128"/>
    <x v="1"/>
    <s v="plays"/>
    <x v="3893"/>
    <d v="2014-07-01T06:00:00"/>
  </r>
  <r>
    <n v="520"/>
    <x v="2"/>
    <s v="US"/>
    <s v="USD"/>
    <n v="1481000340"/>
    <n v="1478386812"/>
    <b v="0"/>
    <n v="11"/>
    <b v="0"/>
    <s v="theater/plays"/>
    <n v="3.4666666666666663"/>
    <n v="47"/>
    <x v="1"/>
    <s v="plays"/>
    <x v="3894"/>
    <d v="2016-12-06T04:59:00"/>
  </r>
  <r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70"/>
    <x v="2"/>
    <s v="US"/>
    <s v="USD"/>
    <n v="1402979778"/>
    <n v="1401770178"/>
    <b v="0"/>
    <n v="4"/>
    <b v="0"/>
    <s v="theater/plays"/>
    <n v="10.625"/>
    <n v="42"/>
    <x v="1"/>
    <s v="plays"/>
    <x v="3896"/>
    <d v="2014-06-17T04:36:18"/>
  </r>
  <r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814"/>
    <x v="2"/>
    <s v="GB"/>
    <s v="GBP"/>
    <n v="1439827200"/>
    <n v="1436355270"/>
    <b v="0"/>
    <n v="16"/>
    <b v="0"/>
    <s v="theater/plays"/>
    <n v="32.56"/>
    <n v="50"/>
    <x v="1"/>
    <s v="plays"/>
    <x v="3898"/>
    <d v="2015-08-17T16:00:00"/>
  </r>
  <r>
    <n v="125"/>
    <x v="2"/>
    <s v="US"/>
    <s v="USD"/>
    <n v="1407868561"/>
    <n v="1406140561"/>
    <b v="0"/>
    <n v="2"/>
    <b v="0"/>
    <s v="theater/plays"/>
    <n v="1.25"/>
    <n v="62"/>
    <x v="1"/>
    <s v="plays"/>
    <x v="3899"/>
    <d v="2014-08-12T18:36:01"/>
  </r>
  <r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1465"/>
    <x v="2"/>
    <s v="GB"/>
    <s v="GBP"/>
    <n v="1479125642"/>
    <n v="1476962042"/>
    <b v="0"/>
    <n v="31"/>
    <b v="0"/>
    <s v="theater/plays"/>
    <n v="48.833333333333336"/>
    <n v="47"/>
    <x v="1"/>
    <s v="plays"/>
    <x v="3902"/>
    <d v="2016-11-14T12:14:02"/>
  </r>
  <r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"/>
    <x v="2"/>
    <s v="US"/>
    <s v="USD"/>
    <n v="1429074240"/>
    <n v="1427866200"/>
    <b v="0"/>
    <n v="2"/>
    <b v="0"/>
    <s v="theater/plays"/>
    <n v="0.03"/>
    <n v="1"/>
    <x v="1"/>
    <s v="plays"/>
    <x v="3904"/>
    <d v="2015-04-15T05:04:00"/>
  </r>
  <r>
    <n v="173"/>
    <x v="2"/>
    <s v="GB"/>
    <s v="GBP"/>
    <n v="1434063600"/>
    <n v="1430405903"/>
    <b v="0"/>
    <n v="7"/>
    <b v="0"/>
    <s v="theater/plays"/>
    <n v="11.533333333333333"/>
    <n v="24"/>
    <x v="1"/>
    <s v="plays"/>
    <x v="3905"/>
    <d v="2015-06-11T23:00:00"/>
  </r>
  <r>
    <n v="1010"/>
    <x v="2"/>
    <s v="GB"/>
    <s v="GBP"/>
    <n v="1435325100"/>
    <n v="1432072893"/>
    <b v="0"/>
    <n v="16"/>
    <b v="0"/>
    <s v="theater/plays"/>
    <n v="67.333333333333329"/>
    <n v="63"/>
    <x v="1"/>
    <s v="plays"/>
    <x v="3906"/>
    <d v="2015-06-26T13:25:00"/>
  </r>
  <r>
    <n v="153"/>
    <x v="2"/>
    <s v="US"/>
    <s v="USD"/>
    <n v="1414354080"/>
    <n v="1411587606"/>
    <b v="0"/>
    <n v="4"/>
    <b v="0"/>
    <s v="theater/plays"/>
    <n v="15.299999999999999"/>
    <n v="38"/>
    <x v="1"/>
    <s v="plays"/>
    <x v="3907"/>
    <d v="2014-10-26T20:08:00"/>
  </r>
  <r>
    <n v="65"/>
    <x v="2"/>
    <s v="US"/>
    <s v="USD"/>
    <n v="1406603696"/>
    <n v="1405307696"/>
    <b v="0"/>
    <n v="4"/>
    <b v="0"/>
    <s v="theater/plays"/>
    <n v="8.6666666666666679"/>
    <n v="16"/>
    <x v="1"/>
    <s v="plays"/>
    <x v="3908"/>
    <d v="2014-07-29T03:14:56"/>
  </r>
  <r>
    <n v="135"/>
    <x v="2"/>
    <s v="US"/>
    <s v="USD"/>
    <n v="1410424642"/>
    <n v="1407832642"/>
    <b v="0"/>
    <n v="4"/>
    <b v="0"/>
    <s v="theater/plays"/>
    <n v="0.22499999999999998"/>
    <n v="33"/>
    <x v="1"/>
    <s v="plays"/>
    <x v="3909"/>
    <d v="2014-09-11T08:37:22"/>
  </r>
  <r>
    <n v="185"/>
    <x v="2"/>
    <s v="US"/>
    <s v="USD"/>
    <n v="1441649397"/>
    <n v="1439057397"/>
    <b v="0"/>
    <n v="3"/>
    <b v="0"/>
    <s v="theater/plays"/>
    <n v="3.0833333333333335"/>
    <n v="61"/>
    <x v="1"/>
    <s v="plays"/>
    <x v="3910"/>
    <d v="2015-09-07T18:09:57"/>
  </r>
  <r>
    <n v="2993"/>
    <x v="2"/>
    <s v="US"/>
    <s v="USD"/>
    <n v="1417033777"/>
    <n v="1414438177"/>
    <b v="0"/>
    <n v="36"/>
    <b v="0"/>
    <s v="theater/plays"/>
    <n v="37.412500000000001"/>
    <n v="83"/>
    <x v="1"/>
    <s v="plays"/>
    <x v="3911"/>
    <d v="2014-11-26T20:29:37"/>
  </r>
  <r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"/>
    <x v="2"/>
    <s v="US"/>
    <s v="USD"/>
    <n v="1448863449"/>
    <n v="1446267849"/>
    <b v="0"/>
    <n v="7"/>
    <b v="0"/>
    <s v="theater/plays"/>
    <n v="10"/>
    <n v="142"/>
    <x v="1"/>
    <s v="plays"/>
    <x v="3913"/>
    <d v="2015-11-30T06:04:09"/>
  </r>
  <r>
    <n v="909"/>
    <x v="2"/>
    <s v="GB"/>
    <s v="GBP"/>
    <n v="1431298740"/>
    <n v="1429558756"/>
    <b v="0"/>
    <n v="27"/>
    <b v="0"/>
    <s v="theater/plays"/>
    <n v="36.36"/>
    <n v="33"/>
    <x v="1"/>
    <s v="plays"/>
    <x v="3914"/>
    <d v="2015-05-10T22:59:00"/>
  </r>
  <r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61"/>
    <x v="2"/>
    <s v="US"/>
    <s v="USD"/>
    <n v="1425337200"/>
    <n v="1421432810"/>
    <b v="0"/>
    <n v="6"/>
    <b v="0"/>
    <s v="theater/plays"/>
    <n v="8.1333333333333329"/>
    <n v="10"/>
    <x v="1"/>
    <s v="plays"/>
    <x v="3922"/>
    <d v="2015-03-02T23:00:00"/>
  </r>
  <r>
    <n v="1384"/>
    <x v="2"/>
    <s v="GB"/>
    <s v="GBP"/>
    <n v="1428622271"/>
    <n v="1426203071"/>
    <b v="0"/>
    <n v="17"/>
    <b v="0"/>
    <s v="theater/plays"/>
    <n v="12.034782608695652"/>
    <n v="81"/>
    <x v="1"/>
    <s v="plays"/>
    <x v="3923"/>
    <d v="2015-04-09T23:31:11"/>
  </r>
  <r>
    <n v="2290"/>
    <x v="2"/>
    <s v="US"/>
    <s v="USD"/>
    <n v="1403823722"/>
    <n v="1401231722"/>
    <b v="0"/>
    <n v="40"/>
    <b v="0"/>
    <s v="theater/plays"/>
    <n v="15.266666666666667"/>
    <n v="57"/>
    <x v="1"/>
    <s v="plays"/>
    <x v="3924"/>
    <d v="2014-06-26T23:02:02"/>
  </r>
  <r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"/>
    <x v="2"/>
    <s v="GB"/>
    <s v="GBP"/>
    <n v="1407565504"/>
    <n v="1404973504"/>
    <b v="0"/>
    <n v="2"/>
    <b v="0"/>
    <s v="theater/plays"/>
    <n v="1"/>
    <n v="12"/>
    <x v="1"/>
    <s v="plays"/>
    <x v="3927"/>
    <d v="2014-08-09T06:25:04"/>
  </r>
  <r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453"/>
    <x v="2"/>
    <s v="US"/>
    <s v="USD"/>
    <n v="1474228265"/>
    <n v="1471636265"/>
    <b v="0"/>
    <n v="14"/>
    <b v="0"/>
    <s v="theater/plays"/>
    <n v="2.2650000000000001"/>
    <n v="32"/>
    <x v="1"/>
    <s v="plays"/>
    <x v="3929"/>
    <d v="2016-09-18T19:51:05"/>
  </r>
  <r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1102"/>
    <x v="2"/>
    <s v="US"/>
    <s v="USD"/>
    <n v="1468716180"/>
    <n v="1466205262"/>
    <b v="0"/>
    <n v="12"/>
    <b v="0"/>
    <s v="theater/plays"/>
    <n v="15.742857142857142"/>
    <n v="91"/>
    <x v="1"/>
    <s v="plays"/>
    <x v="3933"/>
    <d v="2016-07-17T00:43:00"/>
  </r>
  <r>
    <n v="550"/>
    <x v="2"/>
    <s v="US"/>
    <s v="USD"/>
    <n v="1443704400"/>
    <n v="1439827639"/>
    <b v="0"/>
    <n v="12"/>
    <b v="0"/>
    <s v="theater/plays"/>
    <n v="11"/>
    <n v="45"/>
    <x v="1"/>
    <s v="plays"/>
    <x v="3934"/>
    <d v="2015-10-01T13:00:00"/>
  </r>
  <r>
    <n v="1315"/>
    <x v="2"/>
    <s v="GB"/>
    <s v="GBP"/>
    <n v="1443973546"/>
    <n v="1438789546"/>
    <b v="0"/>
    <n v="23"/>
    <b v="0"/>
    <s v="theater/plays"/>
    <n v="43.833333333333336"/>
    <n v="57"/>
    <x v="1"/>
    <s v="plays"/>
    <x v="3935"/>
    <d v="2015-10-04T15:45:46"/>
  </r>
  <r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485"/>
    <x v="2"/>
    <s v="US"/>
    <s v="USD"/>
    <n v="1468249760"/>
    <n v="1465830560"/>
    <b v="0"/>
    <n v="10"/>
    <b v="0"/>
    <s v="theater/plays"/>
    <n v="86.135181975736558"/>
    <n v="248"/>
    <x v="1"/>
    <s v="plays"/>
    <x v="3937"/>
    <d v="2016-07-11T15:09:20"/>
  </r>
  <r>
    <n v="397"/>
    <x v="2"/>
    <s v="US"/>
    <s v="USD"/>
    <n v="1435441454"/>
    <n v="1432763054"/>
    <b v="0"/>
    <n v="5"/>
    <b v="0"/>
    <s v="theater/plays"/>
    <n v="12.196620583717358"/>
    <n v="79"/>
    <x v="1"/>
    <s v="plays"/>
    <x v="3938"/>
    <d v="2015-06-27T21:44:14"/>
  </r>
  <r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11"/>
    <x v="2"/>
    <s v="US"/>
    <s v="USD"/>
    <n v="1420199351"/>
    <n v="1416311351"/>
    <b v="0"/>
    <n v="2"/>
    <b v="0"/>
    <s v="theater/plays"/>
    <n v="0.22"/>
    <n v="5"/>
    <x v="1"/>
    <s v="plays"/>
    <x v="3940"/>
    <d v="2015-01-02T11:49:11"/>
  </r>
  <r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1782"/>
    <x v="2"/>
    <s v="US"/>
    <s v="USD"/>
    <n v="1446483000"/>
    <n v="1443811268"/>
    <b v="0"/>
    <n v="13"/>
    <b v="0"/>
    <s v="theater/plays"/>
    <n v="35.64"/>
    <n v="137"/>
    <x v="1"/>
    <s v="plays"/>
    <x v="3943"/>
    <d v="2015-11-02T16:50:00"/>
  </r>
  <r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101"/>
    <x v="2"/>
    <s v="US"/>
    <s v="USD"/>
    <n v="1475378744"/>
    <n v="1472786744"/>
    <b v="0"/>
    <n v="2"/>
    <b v="0"/>
    <s v="theater/plays"/>
    <n v="3.3666666666666663"/>
    <n v="50"/>
    <x v="1"/>
    <s v="plays"/>
    <x v="3947"/>
    <d v="2016-10-02T03:25:44"/>
  </r>
  <r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577"/>
    <x v="2"/>
    <s v="AU"/>
    <s v="AUD"/>
    <n v="1423623221"/>
    <n v="1421031221"/>
    <b v="0"/>
    <n v="32"/>
    <b v="0"/>
    <s v="theater/plays"/>
    <n v="15.770000000000001"/>
    <n v="49"/>
    <x v="1"/>
    <s v="plays"/>
    <x v="3949"/>
    <d v="2015-02-11T02:53:41"/>
  </r>
  <r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425"/>
    <x v="2"/>
    <s v="US"/>
    <s v="USD"/>
    <n v="1448745741"/>
    <n v="1446150141"/>
    <b v="0"/>
    <n v="8"/>
    <b v="0"/>
    <s v="theater/plays"/>
    <n v="24.285714285714285"/>
    <n v="53"/>
    <x v="1"/>
    <s v="plays"/>
    <x v="3955"/>
    <d v="2015-11-28T21:22:21"/>
  </r>
  <r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641"/>
    <x v="2"/>
    <s v="US"/>
    <s v="USD"/>
    <n v="1406988000"/>
    <n v="1403822912"/>
    <b v="0"/>
    <n v="16"/>
    <b v="0"/>
    <s v="theater/plays"/>
    <n v="32.049999999999997"/>
    <n v="40"/>
    <x v="1"/>
    <s v="plays"/>
    <x v="3958"/>
    <d v="2014-08-02T14:00:00"/>
  </r>
  <r>
    <n v="292"/>
    <x v="2"/>
    <s v="US"/>
    <s v="USD"/>
    <n v="1411930556"/>
    <n v="1409338556"/>
    <b v="0"/>
    <n v="12"/>
    <b v="0"/>
    <s v="theater/plays"/>
    <n v="24.333333333333336"/>
    <n v="24"/>
    <x v="1"/>
    <s v="plays"/>
    <x v="3959"/>
    <d v="2014-09-28T18:55:56"/>
  </r>
  <r>
    <n v="45"/>
    <x v="2"/>
    <s v="US"/>
    <s v="USD"/>
    <n v="1451852256"/>
    <n v="1449260256"/>
    <b v="0"/>
    <n v="4"/>
    <b v="0"/>
    <s v="theater/plays"/>
    <n v="1.5"/>
    <n v="11"/>
    <x v="1"/>
    <s v="plays"/>
    <x v="3960"/>
    <d v="2016-01-03T20:17:36"/>
  </r>
  <r>
    <n v="21"/>
    <x v="2"/>
    <s v="GB"/>
    <s v="GBP"/>
    <n v="1399584210"/>
    <n v="1397683410"/>
    <b v="0"/>
    <n v="2"/>
    <b v="0"/>
    <s v="theater/plays"/>
    <n v="0.42"/>
    <n v="10"/>
    <x v="1"/>
    <s v="plays"/>
    <x v="3961"/>
    <d v="2014-05-08T21:23:30"/>
  </r>
  <r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85"/>
    <x v="2"/>
    <s v="US"/>
    <s v="USD"/>
    <n v="1460608780"/>
    <n v="1455428380"/>
    <b v="0"/>
    <n v="4"/>
    <b v="0"/>
    <s v="theater/plays"/>
    <n v="14.249999999999998"/>
    <n v="71"/>
    <x v="1"/>
    <s v="plays"/>
    <x v="3965"/>
    <d v="2016-04-14T04:39:40"/>
  </r>
  <r>
    <n v="45"/>
    <x v="2"/>
    <s v="US"/>
    <s v="USD"/>
    <n v="1406170740"/>
    <n v="1402506278"/>
    <b v="0"/>
    <n v="2"/>
    <b v="0"/>
    <s v="theater/plays"/>
    <n v="0.6"/>
    <n v="22"/>
    <x v="1"/>
    <s v="plays"/>
    <x v="3966"/>
    <d v="2014-07-24T02:59:00"/>
  </r>
  <r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27"/>
    <x v="2"/>
    <s v="US"/>
    <s v="USD"/>
    <n v="1463945673"/>
    <n v="1458761673"/>
    <b v="0"/>
    <n v="11"/>
    <b v="0"/>
    <s v="theater/plays"/>
    <n v="10.54"/>
    <n v="47"/>
    <x v="1"/>
    <s v="plays"/>
    <x v="3968"/>
    <d v="2016-05-22T19:34:33"/>
  </r>
  <r>
    <n v="211"/>
    <x v="2"/>
    <s v="US"/>
    <s v="USD"/>
    <n v="1472442900"/>
    <n v="1471638646"/>
    <b v="0"/>
    <n v="6"/>
    <b v="0"/>
    <s v="theater/plays"/>
    <n v="7.4690265486725664"/>
    <n v="35"/>
    <x v="1"/>
    <s v="plays"/>
    <x v="3969"/>
    <d v="2016-08-29T03:55:00"/>
  </r>
  <r>
    <n v="11"/>
    <x v="2"/>
    <s v="US"/>
    <s v="USD"/>
    <n v="1460925811"/>
    <n v="1458333811"/>
    <b v="0"/>
    <n v="2"/>
    <b v="0"/>
    <s v="theater/plays"/>
    <n v="7.3333333333333334E-2"/>
    <n v="5"/>
    <x v="1"/>
    <s v="plays"/>
    <x v="3970"/>
    <d v="2016-04-17T20:43:31"/>
  </r>
  <r>
    <n v="136"/>
    <x v="2"/>
    <s v="US"/>
    <s v="USD"/>
    <n v="1405947126"/>
    <n v="1403355126"/>
    <b v="0"/>
    <n v="6"/>
    <b v="0"/>
    <s v="theater/plays"/>
    <n v="0.97142857142857131"/>
    <n v="22"/>
    <x v="1"/>
    <s v="plays"/>
    <x v="3971"/>
    <d v="2014-07-21T12:52:06"/>
  </r>
  <r>
    <n v="211"/>
    <x v="2"/>
    <s v="US"/>
    <s v="USD"/>
    <n v="1423186634"/>
    <n v="1418002634"/>
    <b v="0"/>
    <n v="8"/>
    <b v="0"/>
    <s v="theater/plays"/>
    <n v="21.099999999999998"/>
    <n v="26"/>
    <x v="1"/>
    <s v="plays"/>
    <x v="3972"/>
    <d v="2015-02-06T01:37:14"/>
  </r>
  <r>
    <n v="3905"/>
    <x v="2"/>
    <s v="US"/>
    <s v="USD"/>
    <n v="1462766400"/>
    <n v="1460219110"/>
    <b v="0"/>
    <n v="37"/>
    <b v="0"/>
    <s v="theater/plays"/>
    <n v="78.100000000000009"/>
    <n v="105"/>
    <x v="1"/>
    <s v="plays"/>
    <x v="3973"/>
    <d v="2016-05-09T04:00:00"/>
  </r>
  <r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1305"/>
    <x v="2"/>
    <s v="US"/>
    <s v="USD"/>
    <n v="1469213732"/>
    <n v="1466621732"/>
    <b v="0"/>
    <n v="6"/>
    <b v="0"/>
    <s v="theater/plays"/>
    <n v="1.4500000000000002"/>
    <n v="217"/>
    <x v="1"/>
    <s v="plays"/>
    <x v="3977"/>
    <d v="2016-07-22T18:55:32"/>
  </r>
  <r>
    <n v="214"/>
    <x v="2"/>
    <s v="US"/>
    <s v="USD"/>
    <n v="1422717953"/>
    <n v="1417533953"/>
    <b v="0"/>
    <n v="8"/>
    <b v="0"/>
    <s v="theater/plays"/>
    <n v="10.7"/>
    <n v="26"/>
    <x v="1"/>
    <s v="plays"/>
    <x v="3978"/>
    <d v="2015-01-31T15:25:53"/>
  </r>
  <r>
    <n v="110"/>
    <x v="2"/>
    <s v="GB"/>
    <s v="GBP"/>
    <n v="1427659200"/>
    <n v="1425678057"/>
    <b v="0"/>
    <n v="6"/>
    <b v="0"/>
    <s v="theater/plays"/>
    <n v="1.8333333333333333"/>
    <n v="18"/>
    <x v="1"/>
    <s v="plays"/>
    <x v="3979"/>
    <d v="2015-03-29T20:00:00"/>
  </r>
  <r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877"/>
    <x v="2"/>
    <s v="US"/>
    <s v="USD"/>
    <n v="1400569140"/>
    <n v="1397854356"/>
    <b v="0"/>
    <n v="46"/>
    <b v="0"/>
    <s v="theater/plays"/>
    <n v="34.802513464991023"/>
    <n v="84"/>
    <x v="1"/>
    <s v="plays"/>
    <x v="3983"/>
    <d v="2014-05-20T06:59:00"/>
  </r>
  <r>
    <n v="95"/>
    <x v="2"/>
    <s v="GB"/>
    <s v="GBP"/>
    <n v="1415404800"/>
    <n v="1412809644"/>
    <b v="0"/>
    <n v="10"/>
    <b v="0"/>
    <s v="theater/plays"/>
    <n v="6.3333333333333339"/>
    <n v="9"/>
    <x v="1"/>
    <s v="plays"/>
    <x v="3984"/>
    <d v="2014-11-08T00:00:00"/>
  </r>
  <r>
    <n v="641"/>
    <x v="2"/>
    <s v="US"/>
    <s v="USD"/>
    <n v="1456002300"/>
    <n v="1454173120"/>
    <b v="0"/>
    <n v="19"/>
    <b v="0"/>
    <s v="theater/plays"/>
    <n v="32.049999999999997"/>
    <n v="33"/>
    <x v="1"/>
    <s v="plays"/>
    <x v="3985"/>
    <d v="2016-02-20T21:05:00"/>
  </r>
  <r>
    <n v="488"/>
    <x v="2"/>
    <s v="GB"/>
    <s v="GBP"/>
    <n v="1462539840"/>
    <n v="1460034594"/>
    <b v="0"/>
    <n v="13"/>
    <b v="0"/>
    <s v="theater/plays"/>
    <n v="9.76"/>
    <n v="37"/>
    <x v="1"/>
    <s v="plays"/>
    <x v="3986"/>
    <d v="2016-05-06T13:04:00"/>
  </r>
  <r>
    <n v="151"/>
    <x v="2"/>
    <s v="GB"/>
    <s v="GBP"/>
    <n v="1400278290"/>
    <n v="1399414290"/>
    <b v="0"/>
    <n v="13"/>
    <b v="0"/>
    <s v="theater/plays"/>
    <n v="37.75"/>
    <n v="11"/>
    <x v="1"/>
    <s v="plays"/>
    <x v="3987"/>
    <d v="2014-05-16T22:11:30"/>
  </r>
  <r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541"/>
    <x v="2"/>
    <s v="US"/>
    <s v="USD"/>
    <n v="1449876859"/>
    <n v="1444689259"/>
    <b v="0"/>
    <n v="9"/>
    <b v="0"/>
    <s v="theater/plays"/>
    <n v="5.41"/>
    <n v="60"/>
    <x v="1"/>
    <s v="plays"/>
    <x v="3992"/>
    <d v="2015-12-11T23:34:19"/>
  </r>
  <r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70"/>
    <x v="2"/>
    <s v="GB"/>
    <s v="GBP"/>
    <n v="1423913220"/>
    <n v="1421339077"/>
    <b v="0"/>
    <n v="4"/>
    <b v="0"/>
    <s v="theater/plays"/>
    <n v="35"/>
    <n v="17"/>
    <x v="1"/>
    <s v="plays"/>
    <x v="3995"/>
    <d v="2015-02-14T11:27:00"/>
  </r>
  <r>
    <n v="497"/>
    <x v="2"/>
    <s v="US"/>
    <s v="USD"/>
    <n v="1416499440"/>
    <n v="1415341464"/>
    <b v="0"/>
    <n v="17"/>
    <b v="0"/>
    <s v="theater/plays"/>
    <n v="16.566666666666666"/>
    <n v="29"/>
    <x v="1"/>
    <s v="plays"/>
    <x v="3996"/>
    <d v="2014-11-20T16:04:00"/>
  </r>
  <r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715"/>
    <x v="2"/>
    <s v="US"/>
    <s v="USD"/>
    <n v="1427580426"/>
    <n v="1424992026"/>
    <b v="0"/>
    <n v="12"/>
    <b v="0"/>
    <s v="theater/plays"/>
    <n v="57.199999999999996"/>
    <n v="59"/>
    <x v="1"/>
    <s v="plays"/>
    <x v="3998"/>
    <d v="2015-03-28T22:07:06"/>
  </r>
  <r>
    <n v="1156"/>
    <x v="2"/>
    <s v="US"/>
    <s v="USD"/>
    <n v="1409514709"/>
    <n v="1406058798"/>
    <b v="0"/>
    <n v="14"/>
    <b v="0"/>
    <s v="theater/plays"/>
    <n v="16.514285714285716"/>
    <n v="82"/>
    <x v="1"/>
    <s v="plays"/>
    <x v="3999"/>
    <d v="2014-08-31T19:51:49"/>
  </r>
  <r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53"/>
    <x v="2"/>
    <s v="GB"/>
    <s v="GBP"/>
    <n v="1488394800"/>
    <n v="1486681708"/>
    <b v="0"/>
    <n v="14"/>
    <b v="0"/>
    <s v="theater/plays"/>
    <n v="37.75"/>
    <n v="32"/>
    <x v="1"/>
    <s v="plays"/>
    <x v="4001"/>
    <d v="2017-03-01T19:00:00"/>
  </r>
  <r>
    <n v="23"/>
    <x v="2"/>
    <s v="US"/>
    <s v="USD"/>
    <n v="1411779761"/>
    <n v="1409187761"/>
    <b v="0"/>
    <n v="4"/>
    <b v="0"/>
    <s v="theater/plays"/>
    <n v="1.8399999999999999"/>
    <n v="5"/>
    <x v="1"/>
    <s v="plays"/>
    <x v="4002"/>
    <d v="2014-09-27T01:02:41"/>
  </r>
  <r>
    <n v="201"/>
    <x v="2"/>
    <s v="US"/>
    <s v="USD"/>
    <n v="1424009147"/>
    <n v="1421417147"/>
    <b v="0"/>
    <n v="2"/>
    <b v="0"/>
    <s v="theater/plays"/>
    <n v="10.050000000000001"/>
    <n v="100"/>
    <x v="1"/>
    <s v="plays"/>
    <x v="4003"/>
    <d v="2015-02-15T14:05:47"/>
  </r>
  <r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1742"/>
    <x v="2"/>
    <s v="US"/>
    <s v="USD"/>
    <n v="1414348166"/>
    <n v="1412879366"/>
    <b v="0"/>
    <n v="38"/>
    <b v="0"/>
    <s v="theater/plays"/>
    <n v="24.194444444444443"/>
    <n v="45"/>
    <x v="1"/>
    <s v="plays"/>
    <x v="4010"/>
    <d v="2014-10-26T18:29:26"/>
  </r>
  <r>
    <n v="19"/>
    <x v="2"/>
    <s v="GB"/>
    <s v="GBP"/>
    <n v="1422450278"/>
    <n v="1419858278"/>
    <b v="0"/>
    <n v="4"/>
    <b v="0"/>
    <s v="theater/plays"/>
    <n v="7.6"/>
    <n v="4"/>
    <x v="1"/>
    <s v="plays"/>
    <x v="4011"/>
    <d v="2015-01-28T13:04:38"/>
  </r>
  <r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5"/>
    <x v="2"/>
    <s v="US"/>
    <s v="USD"/>
    <n v="1409846874"/>
    <n v="1407254874"/>
    <b v="0"/>
    <n v="2"/>
    <b v="0"/>
    <s v="theater/plays"/>
    <n v="1.05"/>
    <n v="52"/>
    <x v="1"/>
    <s v="plays"/>
    <x v="4017"/>
    <d v="2014-09-04T16:07:54"/>
  </r>
  <r>
    <n v="130"/>
    <x v="2"/>
    <s v="GB"/>
    <s v="GBP"/>
    <n v="1475877108"/>
    <n v="1473285108"/>
    <b v="0"/>
    <n v="4"/>
    <b v="0"/>
    <s v="theater/plays"/>
    <n v="8.6666666666666679"/>
    <n v="32"/>
    <x v="1"/>
    <s v="plays"/>
    <x v="4018"/>
    <d v="2016-10-07T21:51:48"/>
  </r>
  <r>
    <n v="29"/>
    <x v="2"/>
    <s v="US"/>
    <s v="USD"/>
    <n v="1460737680"/>
    <n v="1455725596"/>
    <b v="0"/>
    <n v="4"/>
    <b v="0"/>
    <s v="theater/plays"/>
    <n v="0.82857142857142851"/>
    <n v="7"/>
    <x v="1"/>
    <s v="plays"/>
    <x v="4019"/>
    <d v="2016-04-15T16:28:00"/>
  </r>
  <r>
    <n v="100"/>
    <x v="2"/>
    <s v="US"/>
    <s v="USD"/>
    <n v="1427168099"/>
    <n v="1424579699"/>
    <b v="0"/>
    <n v="3"/>
    <b v="0"/>
    <s v="theater/plays"/>
    <n v="16.666666666666664"/>
    <n v="33"/>
    <x v="1"/>
    <s v="plays"/>
    <x v="4020"/>
    <d v="2015-03-24T03:34:59"/>
  </r>
  <r>
    <n v="125"/>
    <x v="2"/>
    <s v="US"/>
    <s v="USD"/>
    <n v="1414360358"/>
    <n v="1409176358"/>
    <b v="0"/>
    <n v="2"/>
    <b v="0"/>
    <s v="theater/plays"/>
    <n v="0.83333333333333337"/>
    <n v="62"/>
    <x v="1"/>
    <s v="plays"/>
    <x v="4021"/>
    <d v="2014-10-26T21:52:38"/>
  </r>
  <r>
    <n v="12521"/>
    <x v="2"/>
    <s v="US"/>
    <s v="USD"/>
    <n v="1422759240"/>
    <n v="1418824867"/>
    <b v="0"/>
    <n v="197"/>
    <b v="0"/>
    <s v="theater/plays"/>
    <n v="69.561111111111103"/>
    <n v="63"/>
    <x v="1"/>
    <s v="plays"/>
    <x v="4022"/>
    <d v="2015-02-01T02:54:00"/>
  </r>
  <r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250"/>
    <x v="2"/>
    <s v="FR"/>
    <s v="EUR"/>
    <n v="1437889336"/>
    <n v="1432705336"/>
    <b v="0"/>
    <n v="4"/>
    <b v="0"/>
    <s v="theater/plays"/>
    <n v="5"/>
    <n v="62"/>
    <x v="1"/>
    <s v="plays"/>
    <x v="4025"/>
    <d v="2015-07-26T05:42:16"/>
  </r>
  <r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215"/>
    <x v="2"/>
    <s v="US"/>
    <s v="USD"/>
    <n v="1487811600"/>
    <n v="1486077481"/>
    <b v="0"/>
    <n v="7"/>
    <b v="0"/>
    <s v="theater/plays"/>
    <n v="7.166666666666667"/>
    <n v="30"/>
    <x v="1"/>
    <s v="plays"/>
    <x v="4027"/>
    <d v="2017-02-23T01:00:00"/>
  </r>
  <r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0"/>
    <x v="2"/>
    <s v="US"/>
    <s v="USD"/>
    <n v="1454525340"/>
    <n v="1452008599"/>
    <b v="0"/>
    <n v="6"/>
    <b v="0"/>
    <s v="theater/plays"/>
    <n v="16"/>
    <n v="66"/>
    <x v="1"/>
    <s v="plays"/>
    <x v="4030"/>
    <d v="2016-02-03T18:49:00"/>
  </r>
  <r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6141.99"/>
    <x v="2"/>
    <s v="GB"/>
    <s v="GBP"/>
    <n v="1475398800"/>
    <n v="1472711224"/>
    <b v="0"/>
    <n v="94"/>
    <b v="0"/>
    <s v="theater/plays"/>
    <n v="25.698702928870294"/>
    <n v="65"/>
    <x v="1"/>
    <s v="plays"/>
    <x v="4033"/>
    <d v="2016-10-02T09:00:00"/>
  </r>
  <r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3685"/>
    <x v="2"/>
    <s v="US"/>
    <s v="USD"/>
    <n v="1413925887"/>
    <n v="1411333887"/>
    <b v="0"/>
    <n v="25"/>
    <b v="0"/>
    <s v="theater/plays"/>
    <n v="36.85"/>
    <n v="147"/>
    <x v="1"/>
    <s v="plays"/>
    <x v="4035"/>
    <d v="2014-10-21T21:11:27"/>
  </r>
  <r>
    <n v="2823"/>
    <x v="2"/>
    <s v="US"/>
    <s v="USD"/>
    <n v="1404253800"/>
    <n v="1402784964"/>
    <b v="0"/>
    <n v="17"/>
    <b v="0"/>
    <s v="theater/plays"/>
    <n v="47.05"/>
    <n v="166"/>
    <x v="1"/>
    <s v="plays"/>
    <x v="4036"/>
    <d v="2014-07-01T22:30:00"/>
  </r>
  <r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301"/>
    <x v="2"/>
    <s v="US"/>
    <s v="USD"/>
    <n v="1413573010"/>
    <n v="1408389010"/>
    <b v="0"/>
    <n v="4"/>
    <b v="0"/>
    <s v="theater/plays"/>
    <n v="12.04"/>
    <n v="75"/>
    <x v="1"/>
    <s v="plays"/>
    <x v="4038"/>
    <d v="2014-10-17T19:10:10"/>
  </r>
  <r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21"/>
    <x v="2"/>
    <s v="GB"/>
    <s v="GBP"/>
    <n v="1473160954"/>
    <n v="1467976954"/>
    <b v="0"/>
    <n v="2"/>
    <b v="0"/>
    <s v="theater/plays"/>
    <n v="0.42"/>
    <n v="10"/>
    <x v="1"/>
    <s v="plays"/>
    <x v="4041"/>
    <d v="2016-09-06T11:22:34"/>
  </r>
  <r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225"/>
    <x v="2"/>
    <s v="US"/>
    <s v="USD"/>
    <n v="1428642000"/>
    <n v="1426050982"/>
    <b v="0"/>
    <n v="4"/>
    <b v="0"/>
    <s v="theater/plays"/>
    <n v="37.5"/>
    <n v="56"/>
    <x v="1"/>
    <s v="plays"/>
    <x v="4044"/>
    <d v="2015-04-10T05:00:00"/>
  </r>
  <r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60"/>
    <x v="2"/>
    <s v="US"/>
    <s v="USD"/>
    <n v="1413992210"/>
    <n v="1411400210"/>
    <b v="0"/>
    <n v="12"/>
    <b v="0"/>
    <s v="theater/plays"/>
    <n v="8.2142857142857135"/>
    <n v="38"/>
    <x v="1"/>
    <s v="plays"/>
    <x v="4046"/>
    <d v="2014-10-22T15:36:50"/>
  </r>
  <r>
    <n v="110"/>
    <x v="2"/>
    <s v="US"/>
    <s v="USD"/>
    <n v="1420938000"/>
    <n v="1418862743"/>
    <b v="0"/>
    <n v="4"/>
    <b v="0"/>
    <s v="theater/plays"/>
    <n v="2.1999999999999997"/>
    <n v="27"/>
    <x v="1"/>
    <s v="plays"/>
    <x v="4047"/>
    <d v="2015-01-11T01:00:00"/>
  </r>
  <r>
    <n v="3001"/>
    <x v="2"/>
    <s v="GB"/>
    <s v="GBP"/>
    <n v="1460373187"/>
    <n v="1457352787"/>
    <b v="0"/>
    <n v="91"/>
    <b v="0"/>
    <s v="theater/plays"/>
    <n v="17.652941176470588"/>
    <n v="32"/>
    <x v="1"/>
    <s v="plays"/>
    <x v="4048"/>
    <d v="2016-04-11T11:13:07"/>
  </r>
  <r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1126"/>
    <x v="2"/>
    <s v="US"/>
    <s v="USD"/>
    <n v="1413234316"/>
    <n v="1408050316"/>
    <b v="0"/>
    <n v="13"/>
    <b v="0"/>
    <s v="theater/plays"/>
    <n v="37.533333333333339"/>
    <n v="86"/>
    <x v="1"/>
    <s v="plays"/>
    <x v="4052"/>
    <d v="2014-10-13T21:05:16"/>
  </r>
  <r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881"/>
    <x v="2"/>
    <s v="GB"/>
    <s v="GBP"/>
    <n v="1403192031"/>
    <n v="1400600031"/>
    <b v="0"/>
    <n v="21"/>
    <b v="0"/>
    <s v="theater/plays"/>
    <n v="17.62"/>
    <n v="41"/>
    <x v="1"/>
    <s v="plays"/>
    <x v="4055"/>
    <d v="2014-06-19T15:33:51"/>
  </r>
  <r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775"/>
    <x v="2"/>
    <s v="GB"/>
    <s v="GBP"/>
    <n v="1448492400"/>
    <n v="1446506080"/>
    <b v="0"/>
    <n v="6"/>
    <b v="0"/>
    <s v="theater/plays"/>
    <n v="22.142857142857142"/>
    <n v="129"/>
    <x v="1"/>
    <s v="plays"/>
    <x v="4057"/>
    <d v="2015-11-25T23:00:00"/>
  </r>
  <r>
    <n v="95"/>
    <x v="2"/>
    <s v="US"/>
    <s v="USD"/>
    <n v="1459483140"/>
    <n v="1458178044"/>
    <b v="0"/>
    <n v="4"/>
    <b v="0"/>
    <s v="theater/plays"/>
    <n v="2.5333333333333332"/>
    <n v="23"/>
    <x v="1"/>
    <s v="plays"/>
    <x v="4058"/>
    <d v="2016-04-01T03:59:00"/>
  </r>
  <r>
    <n v="250"/>
    <x v="2"/>
    <s v="CA"/>
    <s v="CAD"/>
    <n v="1410836400"/>
    <n v="1408116152"/>
    <b v="0"/>
    <n v="7"/>
    <b v="0"/>
    <s v="theater/plays"/>
    <n v="2.5"/>
    <n v="35"/>
    <x v="1"/>
    <s v="plays"/>
    <x v="4059"/>
    <d v="2014-09-16T03:00:00"/>
  </r>
  <r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90"/>
    <x v="2"/>
    <s v="US"/>
    <s v="USD"/>
    <n v="1467481468"/>
    <n v="1464889468"/>
    <b v="0"/>
    <n v="3"/>
    <b v="0"/>
    <s v="theater/plays"/>
    <n v="2.4500000000000002"/>
    <n v="163"/>
    <x v="1"/>
    <s v="plays"/>
    <x v="4062"/>
    <d v="2016-07-02T17:44:28"/>
  </r>
  <r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385"/>
    <x v="2"/>
    <s v="AU"/>
    <s v="AUD"/>
    <n v="1430316426"/>
    <n v="1427724426"/>
    <b v="0"/>
    <n v="6"/>
    <b v="0"/>
    <s v="theater/plays"/>
    <n v="19.25"/>
    <n v="64"/>
    <x v="1"/>
    <s v="plays"/>
    <x v="4064"/>
    <d v="2015-04-29T14:07:06"/>
  </r>
  <r>
    <n v="27"/>
    <x v="2"/>
    <s v="US"/>
    <s v="USD"/>
    <n v="1407883811"/>
    <n v="1405291811"/>
    <b v="0"/>
    <n v="4"/>
    <b v="0"/>
    <s v="theater/plays"/>
    <n v="0.67500000000000004"/>
    <n v="6"/>
    <x v="1"/>
    <s v="plays"/>
    <x v="4065"/>
    <d v="2014-08-12T22:50:11"/>
  </r>
  <r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3045"/>
    <x v="2"/>
    <s v="US"/>
    <s v="USD"/>
    <n v="1443408550"/>
    <n v="1439952550"/>
    <b v="0"/>
    <n v="17"/>
    <b v="0"/>
    <s v="theater/plays"/>
    <n v="60.9"/>
    <n v="179"/>
    <x v="1"/>
    <s v="plays"/>
    <x v="4067"/>
    <d v="2015-09-28T02:49:10"/>
  </r>
  <r>
    <n v="34.950000000000003"/>
    <x v="2"/>
    <s v="US"/>
    <s v="USD"/>
    <n v="1484348700"/>
    <n v="1481756855"/>
    <b v="0"/>
    <n v="1"/>
    <b v="0"/>
    <s v="theater/plays"/>
    <n v="1"/>
    <n v="34"/>
    <x v="1"/>
    <s v="plays"/>
    <x v="4068"/>
    <d v="2017-01-13T23:05:00"/>
  </r>
  <r>
    <n v="430"/>
    <x v="2"/>
    <s v="GB"/>
    <s v="GBP"/>
    <n v="1425124800"/>
    <n v="1421596356"/>
    <b v="0"/>
    <n v="13"/>
    <b v="0"/>
    <s v="theater/plays"/>
    <n v="34.4"/>
    <n v="33"/>
    <x v="1"/>
    <s v="plays"/>
    <x v="4069"/>
    <d v="2015-02-28T12:00:00"/>
  </r>
  <r>
    <n v="165"/>
    <x v="2"/>
    <s v="US"/>
    <s v="USD"/>
    <n v="1425178800"/>
    <n v="1422374420"/>
    <b v="0"/>
    <n v="6"/>
    <b v="0"/>
    <s v="theater/plays"/>
    <n v="16.5"/>
    <n v="27"/>
    <x v="1"/>
    <s v="plays"/>
    <x v="4070"/>
    <d v="2015-03-01T03:00:00"/>
  </r>
  <r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7"/>
    <x v="2"/>
    <s v="US"/>
    <s v="USD"/>
    <n v="1431144000"/>
    <n v="1426407426"/>
    <b v="0"/>
    <n v="2"/>
    <b v="0"/>
    <s v="theater/plays"/>
    <n v="1.0571428571428572"/>
    <n v="18"/>
    <x v="1"/>
    <s v="plays"/>
    <x v="4073"/>
    <d v="2015-05-09T04:00:00"/>
  </r>
  <r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576"/>
    <x v="2"/>
    <s v="GB"/>
    <s v="GBP"/>
    <n v="1404149280"/>
    <n v="1400547969"/>
    <b v="0"/>
    <n v="13"/>
    <b v="0"/>
    <s v="theater/plays"/>
    <n v="28.799999999999997"/>
    <n v="44"/>
    <x v="1"/>
    <s v="plays"/>
    <x v="4075"/>
    <d v="2014-06-30T17:28:00"/>
  </r>
  <r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335"/>
    <x v="2"/>
    <s v="US"/>
    <s v="USD"/>
    <n v="1482339794"/>
    <n v="1479747794"/>
    <b v="0"/>
    <n v="6"/>
    <b v="0"/>
    <s v="theater/plays"/>
    <n v="8.9"/>
    <n v="222"/>
    <x v="1"/>
    <s v="plays"/>
    <x v="4077"/>
    <d v="2016-12-21T17:03:14"/>
  </r>
  <r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350"/>
    <x v="2"/>
    <s v="US"/>
    <s v="USD"/>
    <n v="1425819425"/>
    <n v="1423231025"/>
    <b v="0"/>
    <n v="12"/>
    <b v="0"/>
    <s v="theater/plays"/>
    <n v="15.737410071942445"/>
    <n v="29"/>
    <x v="1"/>
    <s v="plays"/>
    <x v="4081"/>
    <d v="2015-03-08T12:57:05"/>
  </r>
  <r>
    <n v="3"/>
    <x v="2"/>
    <s v="US"/>
    <s v="USD"/>
    <n v="1447542000"/>
    <n v="1446179553"/>
    <b v="0"/>
    <n v="2"/>
    <b v="0"/>
    <s v="theater/plays"/>
    <n v="2"/>
    <n v="1"/>
    <x v="1"/>
    <s v="plays"/>
    <x v="4082"/>
    <d v="2015-11-14T23:00:00"/>
  </r>
  <r>
    <n v="759"/>
    <x v="2"/>
    <s v="US"/>
    <s v="USD"/>
    <n v="1452795416"/>
    <n v="1450203416"/>
    <b v="0"/>
    <n v="6"/>
    <b v="0"/>
    <s v="theater/plays"/>
    <n v="21.685714285714287"/>
    <n v="126"/>
    <x v="1"/>
    <s v="plays"/>
    <x v="4083"/>
    <d v="2016-01-14T18:16:56"/>
  </r>
  <r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7"/>
    <x v="2"/>
    <s v="US"/>
    <s v="USD"/>
    <n v="1448078400"/>
    <n v="1445985299"/>
    <b v="0"/>
    <n v="5"/>
    <b v="0"/>
    <s v="theater/plays"/>
    <n v="4.7"/>
    <n v="9"/>
    <x v="1"/>
    <s v="plays"/>
    <x v="4086"/>
    <d v="2015-11-21T04:00:00"/>
  </r>
  <r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32"/>
    <x v="2"/>
    <s v="US"/>
    <s v="USD"/>
    <n v="1438959600"/>
    <n v="1437754137"/>
    <b v="0"/>
    <n v="3"/>
    <b v="0"/>
    <s v="theater/plays"/>
    <n v="3.2"/>
    <n v="10"/>
    <x v="1"/>
    <s v="plays"/>
    <x v="4090"/>
    <d v="2015-08-07T15:00:00"/>
  </r>
  <r>
    <n v="204"/>
    <x v="2"/>
    <s v="US"/>
    <s v="USD"/>
    <n v="1421410151"/>
    <n v="1418818151"/>
    <b v="0"/>
    <n v="8"/>
    <b v="0"/>
    <s v="theater/plays"/>
    <n v="12.75"/>
    <n v="25"/>
    <x v="1"/>
    <s v="plays"/>
    <x v="4091"/>
    <d v="2015-01-16T12:09:11"/>
  </r>
  <r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730"/>
    <x v="2"/>
    <s v="US"/>
    <s v="USD"/>
    <n v="1413953940"/>
    <n v="1410141900"/>
    <b v="0"/>
    <n v="8"/>
    <b v="0"/>
    <s v="theater/plays"/>
    <n v="36.5"/>
    <n v="91"/>
    <x v="1"/>
    <s v="plays"/>
    <x v="4094"/>
    <d v="2014-10-22T04:59:00"/>
  </r>
  <r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137"/>
    <x v="2"/>
    <s v="US"/>
    <s v="USD"/>
    <n v="1463343673"/>
    <n v="1460751673"/>
    <b v="0"/>
    <n v="6"/>
    <b v="0"/>
    <s v="theater/plays"/>
    <n v="27.400000000000002"/>
    <n v="22"/>
    <x v="1"/>
    <s v="plays"/>
    <x v="4102"/>
    <d v="2016-05-15T20:21:13"/>
  </r>
  <r>
    <n v="100"/>
    <x v="2"/>
    <s v="US"/>
    <s v="USD"/>
    <n v="1440613920"/>
    <n v="1435953566"/>
    <b v="0"/>
    <n v="6"/>
    <b v="0"/>
    <s v="theater/plays"/>
    <n v="10"/>
    <n v="16"/>
    <x v="1"/>
    <s v="plays"/>
    <x v="4103"/>
    <d v="2015-08-26T18:32:00"/>
  </r>
  <r>
    <n v="641"/>
    <x v="2"/>
    <s v="AU"/>
    <s v="AUD"/>
    <n v="1477550434"/>
    <n v="1474958434"/>
    <b v="0"/>
    <n v="14"/>
    <b v="0"/>
    <s v="theater/plays"/>
    <n v="21.366666666666667"/>
    <n v="45"/>
    <x v="1"/>
    <s v="plays"/>
    <x v="4104"/>
    <d v="2016-10-27T06:40:34"/>
  </r>
  <r>
    <n v="2300"/>
    <x v="2"/>
    <s v="MX"/>
    <s v="MXN"/>
    <n v="1482711309"/>
    <n v="1479860109"/>
    <b v="0"/>
    <n v="6"/>
    <b v="0"/>
    <s v="theater/plays"/>
    <n v="6.9696969696969706"/>
    <n v="383"/>
    <x v="1"/>
    <s v="plays"/>
    <x v="4105"/>
    <d v="2016-12-26T00:15:09"/>
  </r>
  <r>
    <n v="3530"/>
    <x v="2"/>
    <s v="US"/>
    <s v="USD"/>
    <n v="1427936400"/>
    <n v="1424221866"/>
    <b v="0"/>
    <n v="33"/>
    <b v="0"/>
    <s v="theater/plays"/>
    <n v="70.599999999999994"/>
    <n v="106"/>
    <x v="1"/>
    <s v="plays"/>
    <x v="4106"/>
    <d v="2015-04-02T01:00:00"/>
  </r>
  <r>
    <n v="41"/>
    <x v="2"/>
    <s v="US"/>
    <s v="USD"/>
    <n v="1411596001"/>
    <n v="1409608801"/>
    <b v="0"/>
    <n v="4"/>
    <b v="0"/>
    <s v="theater/plays"/>
    <n v="2.0500000000000003"/>
    <n v="10"/>
    <x v="1"/>
    <s v="plays"/>
    <x v="4107"/>
    <d v="2014-09-24T22:00:01"/>
  </r>
  <r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86"/>
    <x v="2"/>
    <s v="GB"/>
    <s v="GBP"/>
    <n v="1469113351"/>
    <n v="1463929351"/>
    <b v="0"/>
    <n v="6"/>
    <b v="0"/>
    <s v="theater/plays"/>
    <n v="28.666666666666668"/>
    <n v="14"/>
    <x v="1"/>
    <s v="plays"/>
    <x v="4110"/>
    <d v="2016-07-21T15:02:31"/>
  </r>
  <r>
    <n v="94"/>
    <x v="2"/>
    <s v="US"/>
    <s v="USD"/>
    <n v="1424747740"/>
    <n v="1422155740"/>
    <b v="0"/>
    <n v="6"/>
    <b v="0"/>
    <s v="theater/plays"/>
    <n v="3.1333333333333333"/>
    <n v="15"/>
    <x v="1"/>
    <s v="plays"/>
    <x v="4111"/>
    <d v="2015-02-24T03:15:40"/>
  </r>
  <r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6E05E-4CB4-4EBC-A1C3-1D635F19DA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A5C3D-03C1-470C-ADE7-E57A464577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81A6D-D52E-4ED5-AC2C-98839B4576C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18"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0.7265625" customWidth="1"/>
    <col min="15" max="15" width="18.26953125" customWidth="1"/>
    <col min="16" max="16" width="17.81640625" customWidth="1"/>
    <col min="17" max="17" width="18.453125" customWidth="1"/>
    <col min="18" max="18" width="21.453125" customWidth="1"/>
    <col min="19" max="19" width="22.453125" style="10" customWidth="1"/>
    <col min="20" max="20" width="2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TRUNC(E2/L2)</f>
        <v>63</v>
      </c>
      <c r="Q2" t="str">
        <f>LEFT(N2,FIND("/", N2)-1)</f>
        <v>film &amp; video</v>
      </c>
      <c r="R2" t="str">
        <f>RIGHT(N2,LEN(N2)-FIND("/", 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TRUNC(E3/L3)</f>
        <v>185</v>
      </c>
      <c r="Q3" t="str">
        <f t="shared" ref="Q3:Q66" si="2">LEFT(N3,FIND("/", N3)-1)</f>
        <v>film &amp; video</v>
      </c>
      <c r="R3" t="str">
        <f t="shared" ref="R3:R66" si="3">RIGHT(N3,LEN(N3)-FIND("/", 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>
        <f t="shared" ref="P67:P130" si="7">TRUNC(E67/L67)</f>
        <v>132</v>
      </c>
      <c r="Q67" t="str">
        <f t="shared" ref="Q67:Q130" si="8">LEFT(N67,FIND("/", N67)-1)</f>
        <v>film &amp; video</v>
      </c>
      <c r="R67" t="str">
        <f t="shared" ref="R67:R130" si="9">RIGHT(N67,LEN(N67)-FIND("/", 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t="e">
        <f t="shared" ref="P131:P194" si="13">TRUNC(E131/L131)</f>
        <v>#DIV/0!</v>
      </c>
      <c r="Q131" t="str">
        <f t="shared" ref="Q131:Q194" si="14">LEFT(N131,FIND("/", N131)-1)</f>
        <v>film &amp; video</v>
      </c>
      <c r="R131" t="str">
        <f t="shared" ref="R131:R194" si="15">RIGHT(N131,LEN(N131)-FIND("/", 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t="e">
        <f t="shared" ref="P195:P258" si="19">TRUNC(E195/L195)</f>
        <v>#DIV/0!</v>
      </c>
      <c r="Q195" t="str">
        <f t="shared" ref="Q195:Q258" si="20">LEFT(N195,FIND("/", N195)-1)</f>
        <v>film &amp; video</v>
      </c>
      <c r="R195" t="str">
        <f t="shared" ref="R195:R258" si="21">RIGHT(N195,LEN(N195)-FIND("/", 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>
        <f t="shared" ref="P259:P322" si="25">TRUNC(E259/L259)</f>
        <v>66</v>
      </c>
      <c r="Q259" t="str">
        <f t="shared" ref="Q259:Q322" si="26">LEFT(N259,FIND("/", N259)-1)</f>
        <v>film &amp; video</v>
      </c>
      <c r="R259" t="str">
        <f t="shared" ref="R259:R322" si="27">RIGHT(N259,LEN(N259)-FIND("/", 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>
        <f t="shared" ref="P323:P386" si="31">TRUNC(E323/L323)</f>
        <v>106</v>
      </c>
      <c r="Q323" t="str">
        <f t="shared" ref="Q323:Q386" si="32">LEFT(N323,FIND("/", N323)-1)</f>
        <v>film &amp; video</v>
      </c>
      <c r="R323" t="str">
        <f t="shared" ref="R323:R386" si="33">RIGHT(N323,LEN(N323)-FIND("/", 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>
        <f t="shared" ref="P387:P450" si="37">TRUNC(E387/L387)</f>
        <v>111</v>
      </c>
      <c r="Q387" t="str">
        <f t="shared" ref="Q387:Q450" si="38">LEFT(N387,FIND("/", N387)-1)</f>
        <v>film &amp; video</v>
      </c>
      <c r="R387" t="str">
        <f t="shared" ref="R387:R450" si="39">RIGHT(N387,LEN(N387)-FIND("/", 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>
        <f t="shared" ref="P451:P514" si="43">TRUNC(E451/L451)</f>
        <v>9</v>
      </c>
      <c r="Q451" t="str">
        <f t="shared" ref="Q451:Q514" si="44">LEFT(N451,FIND("/", N451)-1)</f>
        <v>film &amp; video</v>
      </c>
      <c r="R451" t="str">
        <f t="shared" ref="R451:R514" si="45">RIGHT(N451,LEN(N451)-FIND("/", 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>
        <f t="shared" ref="P515:P578" si="49">TRUNC(E515/L515)</f>
        <v>102</v>
      </c>
      <c r="Q515" t="str">
        <f t="shared" ref="Q515:Q578" si="50">LEFT(N515,FIND("/", N515)-1)</f>
        <v>film &amp; video</v>
      </c>
      <c r="R515" t="str">
        <f t="shared" ref="R515:R578" si="51">RIGHT(N515,LEN(N515)-FIND("/", 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>
        <f t="shared" ref="P579:P642" si="55">TRUNC(E579/L579)</f>
        <v>10</v>
      </c>
      <c r="Q579" t="str">
        <f t="shared" ref="Q579:Q642" si="56">LEFT(N579,FIND("/", N579)-1)</f>
        <v>technology</v>
      </c>
      <c r="R579" t="str">
        <f t="shared" ref="R579:R642" si="57">RIGHT(N579,LEN(N579)-FIND("/", 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>
        <f t="shared" ref="P643:P706" si="61">TRUNC(E643/L643)</f>
        <v>151</v>
      </c>
      <c r="Q643" t="str">
        <f t="shared" ref="Q643:Q706" si="62">LEFT(N643,FIND("/", N643)-1)</f>
        <v>technology</v>
      </c>
      <c r="R643" t="str">
        <f t="shared" ref="R643:R706" si="63">RIGHT(N643,LEN(N643)-FIND("/", 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>
        <f t="shared" ref="P707:P770" si="67">TRUNC(E707/L707)</f>
        <v>195</v>
      </c>
      <c r="Q707" t="str">
        <f t="shared" ref="Q707:Q770" si="68">LEFT(N707,FIND("/", N707)-1)</f>
        <v>technology</v>
      </c>
      <c r="R707" t="str">
        <f t="shared" ref="R707:R770" si="69">RIGHT(N707,LEN(N707)-FIND("/", 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>
        <f t="shared" ref="P771:P834" si="73">TRUNC(E771/L771)</f>
        <v>31</v>
      </c>
      <c r="Q771" t="str">
        <f t="shared" ref="Q771:Q834" si="74">LEFT(N771,FIND("/", N771)-1)</f>
        <v>publishing</v>
      </c>
      <c r="R771" t="str">
        <f t="shared" ref="R771:R834" si="75">RIGHT(N771,LEN(N771)-FIND("/", 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>
        <f t="shared" ref="P835:P898" si="79">TRUNC(E835/L835)</f>
        <v>148</v>
      </c>
      <c r="Q835" t="str">
        <f t="shared" ref="Q835:Q898" si="80">LEFT(N835,FIND("/", N835)-1)</f>
        <v>music</v>
      </c>
      <c r="R835" t="str">
        <f t="shared" ref="R835:R898" si="81">RIGHT(N835,LEN(N835)-FIND("/", 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t="e">
        <f t="shared" ref="P899:P962" si="85">TRUNC(E899/L899)</f>
        <v>#DIV/0!</v>
      </c>
      <c r="Q899" t="str">
        <f t="shared" ref="Q899:Q962" si="86">LEFT(N899,FIND("/", N899)-1)</f>
        <v>music</v>
      </c>
      <c r="R899" t="str">
        <f t="shared" ref="R899:R962" si="87">RIGHT(N899,LEN(N899)-FIND("/", 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>
        <f t="shared" ref="P963:P1026" si="91">TRUNC(E963/L963)</f>
        <v>364</v>
      </c>
      <c r="Q963" t="str">
        <f t="shared" ref="Q963:Q1026" si="92">LEFT(N963,FIND("/", N963)-1)</f>
        <v>technology</v>
      </c>
      <c r="R963" t="str">
        <f t="shared" ref="R963:R1026" si="93">RIGHT(N963,LEN(N963)-FIND("/", 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>
        <f t="shared" ref="P1027:P1090" si="97">TRUNC(E1027/L1027)</f>
        <v>71</v>
      </c>
      <c r="Q1027" t="str">
        <f t="shared" ref="Q1027:Q1090" si="98">LEFT(N1027,FIND("/", N1027)-1)</f>
        <v>music</v>
      </c>
      <c r="R1027" t="str">
        <f t="shared" ref="R1027:R1090" si="99">RIGHT(N1027,LEN(N1027)-FIND("/", 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>
        <f t="shared" ref="P1091:P1154" si="103">TRUNC(E1091/L1091)</f>
        <v>23</v>
      </c>
      <c r="Q1091" t="str">
        <f t="shared" ref="Q1091:Q1154" si="104">LEFT(N1091,FIND("/", N1091)-1)</f>
        <v>games</v>
      </c>
      <c r="R1091" t="str">
        <f t="shared" ref="R1091:R1154" si="105">RIGHT(N1091,LEN(N1091)-FIND("/", 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>
        <f t="shared" ref="P1155:P1218" si="109">TRUNC(E1155/L1155)</f>
        <v>50</v>
      </c>
      <c r="Q1155" t="str">
        <f t="shared" ref="Q1155:Q1218" si="110">LEFT(N1155,FIND("/", N1155)-1)</f>
        <v>food</v>
      </c>
      <c r="R1155" t="str">
        <f t="shared" ref="R1155:R1218" si="111">RIGHT(N1155,LEN(N1155)-FIND("/", 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>
        <f t="shared" ref="P1219:P1282" si="115">TRUNC(E1219/L1219)</f>
        <v>148</v>
      </c>
      <c r="Q1219" t="str">
        <f t="shared" ref="Q1219:Q1282" si="116">LEFT(N1219,FIND("/", N1219)-1)</f>
        <v>photography</v>
      </c>
      <c r="R1219" t="str">
        <f t="shared" ref="R1219:R1282" si="117">RIGHT(N1219,LEN(N1219)-FIND("/", 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>
        <f t="shared" ref="P1283:P1346" si="121">TRUNC(E1283/L1283)</f>
        <v>104</v>
      </c>
      <c r="Q1283" t="str">
        <f t="shared" ref="Q1283:Q1346" si="122">LEFT(N1283,FIND("/", N1283)-1)</f>
        <v>music</v>
      </c>
      <c r="R1283" t="str">
        <f t="shared" ref="R1283:R1346" si="123">RIGHT(N1283,LEN(N1283)-FIND("/", 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>
        <f t="shared" ref="P1347:P1410" si="127">TRUNC(E1347/L1347)</f>
        <v>53</v>
      </c>
      <c r="Q1347" t="str">
        <f t="shared" ref="Q1347:Q1410" si="128">LEFT(N1347,FIND("/", N1347)-1)</f>
        <v>publishing</v>
      </c>
      <c r="R1347" t="str">
        <f t="shared" ref="R1347:R1410" si="129">RIGHT(N1347,LEN(N1347)-FIND("/", 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t="e">
        <f t="shared" ref="P1411:P1474" si="133">TRUNC(E1411/L1411)</f>
        <v>#DIV/0!</v>
      </c>
      <c r="Q1411" t="str">
        <f t="shared" ref="Q1411:Q1474" si="134">LEFT(N1411,FIND("/", N1411)-1)</f>
        <v>publishing</v>
      </c>
      <c r="R1411" t="str">
        <f t="shared" ref="R1411:R1474" si="135">RIGHT(N1411,LEN(N1411)-FIND("/", 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>
        <f t="shared" ref="P1475:P1538" si="139">TRUNC(E1475/L1475)</f>
        <v>38</v>
      </c>
      <c r="Q1475" t="str">
        <f t="shared" ref="Q1475:Q1538" si="140">LEFT(N1475,FIND("/", N1475)-1)</f>
        <v>publishing</v>
      </c>
      <c r="R1475" t="str">
        <f t="shared" ref="R1475:R1538" si="141">RIGHT(N1475,LEN(N1475)-FIND("/", 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>
        <f t="shared" ref="P1539:P1602" si="145">TRUNC(E1539/L1539)</f>
        <v>96</v>
      </c>
      <c r="Q1539" t="str">
        <f t="shared" ref="Q1539:Q1602" si="146">LEFT(N1539,FIND("/", N1539)-1)</f>
        <v>photography</v>
      </c>
      <c r="R1539" t="str">
        <f t="shared" ref="R1539:R1602" si="147">RIGHT(N1539,LEN(N1539)-FIND("/", 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>
        <f t="shared" ref="P1603:P1666" si="151">TRUNC(E1603/L1603)</f>
        <v>48</v>
      </c>
      <c r="Q1603" t="str">
        <f t="shared" ref="Q1603:Q1666" si="152">LEFT(N1603,FIND("/", N1603)-1)</f>
        <v>music</v>
      </c>
      <c r="R1603" t="str">
        <f t="shared" ref="R1603:R1666" si="153">RIGHT(N1603,LEN(N1603)-FIND("/", 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>
        <f t="shared" ref="P1667:P1730" si="157">TRUNC(E1667/L1667)</f>
        <v>44</v>
      </c>
      <c r="Q1667" t="str">
        <f t="shared" ref="Q1667:Q1730" si="158">LEFT(N1667,FIND("/", N1667)-1)</f>
        <v>music</v>
      </c>
      <c r="R1667" t="str">
        <f t="shared" ref="R1667:R1730" si="159">RIGHT(N1667,LEN(N1667)-FIND("/", 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t="e">
        <f t="shared" ref="P1731:P1794" si="163">TRUNC(E1731/L1731)</f>
        <v>#DIV/0!</v>
      </c>
      <c r="Q1731" t="str">
        <f t="shared" ref="Q1731:Q1794" si="164">LEFT(N1731,FIND("/", N1731)-1)</f>
        <v>music</v>
      </c>
      <c r="R1731" t="str">
        <f t="shared" ref="R1731:R1794" si="165">RIGHT(N1731,LEN(N1731)-FIND("/", 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>
        <f t="shared" ref="P1795:P1858" si="169">TRUNC(E1795/L1795)</f>
        <v>20</v>
      </c>
      <c r="Q1795" t="str">
        <f t="shared" ref="Q1795:Q1858" si="170">LEFT(N1795,FIND("/", N1795)-1)</f>
        <v>photography</v>
      </c>
      <c r="R1795" t="str">
        <f t="shared" ref="R1795:R1858" si="171">RIGHT(N1795,LEN(N1795)-FIND("/", 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>
        <f t="shared" ref="P1859:P1922" si="175">TRUNC(E1859/L1859)</f>
        <v>136</v>
      </c>
      <c r="Q1859" t="str">
        <f t="shared" ref="Q1859:Q1922" si="176">LEFT(N1859,FIND("/", N1859)-1)</f>
        <v>music</v>
      </c>
      <c r="R1859" t="str">
        <f t="shared" ref="R1859:R1922" si="177">RIGHT(N1859,LEN(N1859)-FIND("/", 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>
        <f t="shared" ref="P1923:P1986" si="181">TRUNC(E1923/L1923)</f>
        <v>54</v>
      </c>
      <c r="Q1923" t="str">
        <f t="shared" ref="Q1923:Q1986" si="182">LEFT(N1923,FIND("/", N1923)-1)</f>
        <v>music</v>
      </c>
      <c r="R1923" t="str">
        <f t="shared" ref="R1923:R1986" si="183">RIGHT(N1923,LEN(N1923)-FIND("/", 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>
        <f t="shared" ref="P1987:P2050" si="187">TRUNC(E1987/L1987)</f>
        <v>12</v>
      </c>
      <c r="Q1987" t="str">
        <f t="shared" ref="Q1987:Q2050" si="188">LEFT(N1987,FIND("/", N1987)-1)</f>
        <v>photography</v>
      </c>
      <c r="R1987" t="str">
        <f t="shared" ref="R1987:R2050" si="189">RIGHT(N1987,LEN(N1987)-FIND("/", 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>
        <f t="shared" ref="P2051:P2114" si="193">TRUNC(E2051/L2051)</f>
        <v>80</v>
      </c>
      <c r="Q2051" t="str">
        <f t="shared" ref="Q2051:Q2114" si="194">LEFT(N2051,FIND("/", N2051)-1)</f>
        <v>technology</v>
      </c>
      <c r="R2051" t="str">
        <f t="shared" ref="R2051:R2114" si="195">RIGHT(N2051,LEN(N2051)-FIND("/", 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>
        <f t="shared" ref="P2115:P2178" si="199">TRUNC(E2115/L2115)</f>
        <v>68</v>
      </c>
      <c r="Q2115" t="str">
        <f t="shared" ref="Q2115:Q2178" si="200">LEFT(N2115,FIND("/", N2115)-1)</f>
        <v>music</v>
      </c>
      <c r="R2115" t="str">
        <f t="shared" ref="R2115:R2178" si="201">RIGHT(N2115,LEN(N2115)-FIND("/", 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>
        <f t="shared" ref="P2179:P2242" si="205">TRUNC(E2179/L2179)</f>
        <v>65</v>
      </c>
      <c r="Q2179" t="str">
        <f t="shared" ref="Q2179:Q2242" si="206">LEFT(N2179,FIND("/", N2179)-1)</f>
        <v>music</v>
      </c>
      <c r="R2179" t="str">
        <f t="shared" ref="R2179:R2242" si="207">RIGHT(N2179,LEN(N2179)-FIND("/", 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>
        <f t="shared" ref="P2243:P2306" si="211">TRUNC(E2243/L2243)</f>
        <v>49</v>
      </c>
      <c r="Q2243" t="str">
        <f t="shared" ref="Q2243:Q2306" si="212">LEFT(N2243,FIND("/", N2243)-1)</f>
        <v>games</v>
      </c>
      <c r="R2243" t="str">
        <f t="shared" ref="R2243:R2306" si="213">RIGHT(N2243,LEN(N2243)-FIND("/", 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>
        <f t="shared" ref="P2307:P2370" si="217">TRUNC(E2307/L2307)</f>
        <v>109</v>
      </c>
      <c r="Q2307" t="str">
        <f t="shared" ref="Q2307:Q2370" si="218">LEFT(N2307,FIND("/", N2307)-1)</f>
        <v>music</v>
      </c>
      <c r="R2307" t="str">
        <f t="shared" ref="R2307:R2370" si="219">RIGHT(N2307,LEN(N2307)-FIND("/", 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t="e">
        <f t="shared" ref="P2371:P2434" si="223">TRUNC(E2371/L2371)</f>
        <v>#DIV/0!</v>
      </c>
      <c r="Q2371" t="str">
        <f t="shared" ref="Q2371:Q2434" si="224">LEFT(N2371,FIND("/", N2371)-1)</f>
        <v>technology</v>
      </c>
      <c r="R2371" t="str">
        <f t="shared" ref="R2371:R2434" si="225">RIGHT(N2371,LEN(N2371)-FIND("/", 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t="e">
        <f t="shared" ref="P2435:P2498" si="229">TRUNC(E2435/L2435)</f>
        <v>#DIV/0!</v>
      </c>
      <c r="Q2435" t="str">
        <f t="shared" ref="Q2435:Q2498" si="230">LEFT(N2435,FIND("/", N2435)-1)</f>
        <v>food</v>
      </c>
      <c r="R2435" t="str">
        <f t="shared" ref="R2435:R2498" si="231">RIGHT(N2435,LEN(N2435)-FIND("/", 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>
        <f t="shared" ref="P2499:P2562" si="235">TRUNC(E2499/L2499)</f>
        <v>80</v>
      </c>
      <c r="Q2499" t="str">
        <f t="shared" ref="Q2499:Q2562" si="236">LEFT(N2499,FIND("/", N2499)-1)</f>
        <v>music</v>
      </c>
      <c r="R2499" t="str">
        <f t="shared" ref="R2499:R2562" si="237">RIGHT(N2499,LEN(N2499)-FIND("/", 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t="e">
        <f t="shared" ref="P2563:P2626" si="241">TRUNC(E2563/L2563)</f>
        <v>#DIV/0!</v>
      </c>
      <c r="Q2563" t="str">
        <f t="shared" ref="Q2563:Q2626" si="242">LEFT(N2563,FIND("/", N2563)-1)</f>
        <v>food</v>
      </c>
      <c r="R2563" t="str">
        <f t="shared" ref="R2563:R2626" si="243">RIGHT(N2563,LEN(N2563)-FIND("/", 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>
        <f t="shared" ref="P2627:P2690" si="247">TRUNC(E2627/L2627)</f>
        <v>27</v>
      </c>
      <c r="Q2627" t="str">
        <f t="shared" ref="Q2627:Q2690" si="248">LEFT(N2627,FIND("/", N2627)-1)</f>
        <v>technology</v>
      </c>
      <c r="R2627" t="str">
        <f t="shared" ref="R2627:R2690" si="249">RIGHT(N2627,LEN(N2627)-FIND("/", 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>
        <f t="shared" ref="P2691:P2754" si="253">TRUNC(E2691/L2691)</f>
        <v>1</v>
      </c>
      <c r="Q2691" t="str">
        <f t="shared" ref="Q2691:Q2754" si="254">LEFT(N2691,FIND("/", N2691)-1)</f>
        <v>food</v>
      </c>
      <c r="R2691" t="str">
        <f t="shared" ref="R2691:R2754" si="255">RIGHT(N2691,LEN(N2691)-FIND("/", 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>
        <f t="shared" ref="P2755:P2818" si="259">TRUNC(E2755/L2755)</f>
        <v>47</v>
      </c>
      <c r="Q2755" t="str">
        <f t="shared" ref="Q2755:Q2818" si="260">LEFT(N2755,FIND("/", N2755)-1)</f>
        <v>publishing</v>
      </c>
      <c r="R2755" t="str">
        <f t="shared" ref="R2755:R2818" si="261">RIGHT(N2755,LEN(N2755)-FIND("/", 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>
        <f t="shared" ref="P2819:P2882" si="265">TRUNC(E2819/L2819)</f>
        <v>23</v>
      </c>
      <c r="Q2819" t="str">
        <f t="shared" ref="Q2819:Q2882" si="266">LEFT(N2819,FIND("/", N2819)-1)</f>
        <v>theater</v>
      </c>
      <c r="R2819" t="str">
        <f t="shared" ref="R2819:R2882" si="267">RIGHT(N2819,LEN(N2819)-FIND("/", 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t="e">
        <f t="shared" ref="P2883:P2946" si="271">TRUNC(E2883/L2883)</f>
        <v>#DIV/0!</v>
      </c>
      <c r="Q2883" t="str">
        <f t="shared" ref="Q2883:Q2946" si="272">LEFT(N2883,FIND("/", N2883)-1)</f>
        <v>theater</v>
      </c>
      <c r="R2883" t="str">
        <f t="shared" ref="R2883:R2946" si="273">RIGHT(N2883,LEN(N2883)-FIND("/", 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t="e">
        <f t="shared" ref="P2947:P3010" si="277">TRUNC(E2947/L2947)</f>
        <v>#DIV/0!</v>
      </c>
      <c r="Q2947" t="str">
        <f t="shared" ref="Q2947:Q3010" si="278">LEFT(N2947,FIND("/", N2947)-1)</f>
        <v>theater</v>
      </c>
      <c r="R2947" t="str">
        <f t="shared" ref="R2947:R3010" si="279">RIGHT(N2947,LEN(N2947)-FIND("/", 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>
        <f t="shared" ref="P3011:P3074" si="283">TRUNC(E3011/L3011)</f>
        <v>233</v>
      </c>
      <c r="Q3011" t="str">
        <f t="shared" ref="Q3011:Q3074" si="284">LEFT(N3011,FIND("/", N3011)-1)</f>
        <v>theater</v>
      </c>
      <c r="R3011" t="str">
        <f t="shared" ref="R3011:R3074" si="285">RIGHT(N3011,LEN(N3011)-FIND("/", 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>
        <f t="shared" ref="P3075:P3138" si="289">TRUNC(E3075/L3075)</f>
        <v>92</v>
      </c>
      <c r="Q3075" t="str">
        <f t="shared" ref="Q3075:Q3138" si="290">LEFT(N3075,FIND("/", N3075)-1)</f>
        <v>theater</v>
      </c>
      <c r="R3075" t="str">
        <f t="shared" ref="R3075:R3138" si="291">RIGHT(N3075,LEN(N3075)-FIND("/", 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>
        <f t="shared" ref="P3139:P3202" si="295">TRUNC(E3139/L3139)</f>
        <v>50</v>
      </c>
      <c r="Q3139" t="str">
        <f t="shared" ref="Q3139:Q3202" si="296">LEFT(N3139,FIND("/", N3139)-1)</f>
        <v>theater</v>
      </c>
      <c r="R3139" t="str">
        <f t="shared" ref="R3139:R3202" si="297">RIGHT(N3139,LEN(N3139)-FIND("/", 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>
        <f t="shared" ref="P3203:P3266" si="301">TRUNC(E3203/L3203)</f>
        <v>12</v>
      </c>
      <c r="Q3203" t="str">
        <f t="shared" ref="Q3203:Q3266" si="302">LEFT(N3203,FIND("/", N3203)-1)</f>
        <v>theater</v>
      </c>
      <c r="R3203" t="str">
        <f t="shared" ref="R3203:R3266" si="303">RIGHT(N3203,LEN(N3203)-FIND("/", 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>
        <f t="shared" ref="P3267:P3330" si="307">TRUNC(E3267/L3267)</f>
        <v>70</v>
      </c>
      <c r="Q3267" t="str">
        <f t="shared" ref="Q3267:Q3330" si="308">LEFT(N3267,FIND("/", N3267)-1)</f>
        <v>theater</v>
      </c>
      <c r="R3267" t="str">
        <f t="shared" ref="R3267:R3330" si="309">RIGHT(N3267,LEN(N3267)-FIND("/", 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>
        <f t="shared" ref="P3331:P3394" si="313">TRUNC(E3331/L3331)</f>
        <v>44</v>
      </c>
      <c r="Q3331" t="str">
        <f t="shared" ref="Q3331:Q3394" si="314">LEFT(N3331,FIND("/", N3331)-1)</f>
        <v>theater</v>
      </c>
      <c r="R3331" t="str">
        <f t="shared" ref="R3331:R3394" si="315">RIGHT(N3331,LEN(N3331)-FIND("/", 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>
        <f t="shared" ref="P3395:P3458" si="319">TRUNC(E3395/L3395)</f>
        <v>36</v>
      </c>
      <c r="Q3395" t="str">
        <f t="shared" ref="Q3395:Q3458" si="320">LEFT(N3395,FIND("/", N3395)-1)</f>
        <v>theater</v>
      </c>
      <c r="R3395" t="str">
        <f t="shared" ref="R3395:R3458" si="321">RIGHT(N3395,LEN(N3395)-FIND("/", 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>
        <f t="shared" ref="P3459:P3522" si="325">TRUNC(E3459/L3459)</f>
        <v>50</v>
      </c>
      <c r="Q3459" t="str">
        <f t="shared" ref="Q3459:Q3522" si="326">LEFT(N3459,FIND("/", N3459)-1)</f>
        <v>theater</v>
      </c>
      <c r="R3459" t="str">
        <f t="shared" ref="R3459:R3522" si="327">RIGHT(N3459,LEN(N3459)-FIND("/", 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>
        <f t="shared" ref="P3523:P3586" si="331">TRUNC(E3523/L3523)</f>
        <v>45</v>
      </c>
      <c r="Q3523" t="str">
        <f t="shared" ref="Q3523:Q3586" si="332">LEFT(N3523,FIND("/", N3523)-1)</f>
        <v>theater</v>
      </c>
      <c r="R3523" t="str">
        <f t="shared" ref="R3523:R3586" si="333">RIGHT(N3523,LEN(N3523)-FIND("/", 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>
        <f t="shared" ref="P3587:P3650" si="337">TRUNC(E3587/L3587)</f>
        <v>176</v>
      </c>
      <c r="Q3587" t="str">
        <f t="shared" ref="Q3587:Q3650" si="338">LEFT(N3587,FIND("/", N3587)-1)</f>
        <v>theater</v>
      </c>
      <c r="R3587" t="str">
        <f t="shared" ref="R3587:R3650" si="339">RIGHT(N3587,LEN(N3587)-FIND("/", 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>
        <f t="shared" ref="P3651:P3714" si="343">TRUNC(E3651/L3651)</f>
        <v>97</v>
      </c>
      <c r="Q3651" t="str">
        <f t="shared" ref="Q3651:Q3714" si="344">LEFT(N3651,FIND("/", N3651)-1)</f>
        <v>theater</v>
      </c>
      <c r="R3651" t="str">
        <f t="shared" ref="R3651:R3714" si="345">RIGHT(N3651,LEN(N3651)-FIND("/", 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>
        <f t="shared" ref="P3715:P3778" si="349">TRUNC(E3715/L3715)</f>
        <v>106</v>
      </c>
      <c r="Q3715" t="str">
        <f t="shared" ref="Q3715:Q3778" si="350">LEFT(N3715,FIND("/", N3715)-1)</f>
        <v>theater</v>
      </c>
      <c r="R3715" t="str">
        <f t="shared" ref="R3715:R3778" si="351">RIGHT(N3715,LEN(N3715)-FIND("/", 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>
        <f t="shared" ref="P3779:P3842" si="355">TRUNC(E3779/L3779)</f>
        <v>48</v>
      </c>
      <c r="Q3779" t="str">
        <f t="shared" ref="Q3779:Q3842" si="356">LEFT(N3779,FIND("/", N3779)-1)</f>
        <v>theater</v>
      </c>
      <c r="R3779" t="str">
        <f t="shared" ref="R3779:R3842" si="357">RIGHT(N3779,LEN(N3779)-FIND("/", 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>
        <f t="shared" ref="P3843:P3906" si="361">TRUNC(E3843/L3843)</f>
        <v>25</v>
      </c>
      <c r="Q3843" t="str">
        <f t="shared" ref="Q3843:Q3906" si="362">LEFT(N3843,FIND("/", N3843)-1)</f>
        <v>theater</v>
      </c>
      <c r="R3843" t="str">
        <f t="shared" ref="R3843:R3906" si="363">RIGHT(N3843,LEN(N3843)-FIND("/", 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>
        <f t="shared" ref="P3907:P3970" si="367">TRUNC(E3907/L3907)</f>
        <v>24</v>
      </c>
      <c r="Q3907" t="str">
        <f t="shared" ref="Q3907:Q3970" si="368">LEFT(N3907,FIND("/", N3907)-1)</f>
        <v>theater</v>
      </c>
      <c r="R3907" t="str">
        <f t="shared" ref="R3907:R3970" si="369">RIGHT(N3907,LEN(N3907)-FIND("/", 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>
        <f t="shared" ref="P3971:P4034" si="373">TRUNC(E3971/L3971)</f>
        <v>35</v>
      </c>
      <c r="Q3971" t="str">
        <f t="shared" ref="Q3971:Q4034" si="374">LEFT(N3971,FIND("/", N3971)-1)</f>
        <v>theater</v>
      </c>
      <c r="R3971" t="str">
        <f t="shared" ref="R3971:R4034" si="375">RIGHT(N3971,LEN(N3971)-FIND("/", 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>
        <f t="shared" ref="P4035:P4098" si="379">TRUNC(E4035/L4035)</f>
        <v>65</v>
      </c>
      <c r="Q4035" t="str">
        <f t="shared" ref="Q4035:Q4098" si="380">LEFT(N4035,FIND("/", N4035)-1)</f>
        <v>theater</v>
      </c>
      <c r="R4035" t="str">
        <f t="shared" ref="R4035:R4098" si="381">RIGHT(N4035,LEN(N4035)-FIND("/", 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t="e">
        <f t="shared" ref="P4099:P4115" si="385">TRUNC(E4099/L4099)</f>
        <v>#DIV/0!</v>
      </c>
      <c r="Q4099" t="str">
        <f t="shared" ref="Q4099:Q4115" si="386">LEFT(N4099,FIND("/", N4099)-1)</f>
        <v>theater</v>
      </c>
      <c r="R4099" t="str">
        <f t="shared" ref="R4099:R4115" si="387">RIGHT(N4099,LEN(N4099)-FIND("/", 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96364C"/>
        <color rgb="FFA8F99F"/>
        <color rgb="FF5079A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FF50-CFF7-4663-BD92-65932A3F5DE1}">
  <dimension ref="A2:F15"/>
  <sheetViews>
    <sheetView workbookViewId="0">
      <selection activeCell="N31" sqref="N3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8.26953125" customWidth="1"/>
  </cols>
  <sheetData>
    <row r="2" spans="1:6" x14ac:dyDescent="0.35">
      <c r="A2" s="6" t="s">
        <v>8223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7" t="s">
        <v>8311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35">
      <c r="A7" s="7" t="s">
        <v>8312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35">
      <c r="A8" s="7" t="s">
        <v>8313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35">
      <c r="A9" s="7" t="s">
        <v>8314</v>
      </c>
      <c r="B9" s="8"/>
      <c r="C9" s="8"/>
      <c r="D9" s="8">
        <v>24</v>
      </c>
      <c r="E9" s="8"/>
      <c r="F9" s="8">
        <v>24</v>
      </c>
    </row>
    <row r="10" spans="1:6" x14ac:dyDescent="0.35">
      <c r="A10" s="7" t="s">
        <v>8315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35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35">
      <c r="A12" s="7" t="s">
        <v>8317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3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35">
      <c r="A14" s="7" t="s">
        <v>8319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35">
      <c r="A15" s="7" t="s">
        <v>8320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D704F-30CA-470D-A976-08FEDD1C4C48}">
  <dimension ref="A1:F47"/>
  <sheetViews>
    <sheetView workbookViewId="0">
      <selection activeCell="G2" sqref="G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7.36328125" customWidth="1"/>
  </cols>
  <sheetData>
    <row r="1" spans="1:6" x14ac:dyDescent="0.35">
      <c r="A1" s="6" t="s">
        <v>8223</v>
      </c>
      <c r="B1" t="s">
        <v>8323</v>
      </c>
    </row>
    <row r="2" spans="1:6" x14ac:dyDescent="0.35">
      <c r="A2" s="6" t="s">
        <v>8308</v>
      </c>
      <c r="B2" t="s">
        <v>8323</v>
      </c>
    </row>
    <row r="4" spans="1:6" x14ac:dyDescent="0.35">
      <c r="A4" s="6" t="s">
        <v>8321</v>
      </c>
      <c r="B4" s="6" t="s">
        <v>8322</v>
      </c>
    </row>
    <row r="5" spans="1:6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5AF87-D967-4A44-A66E-0CDFE948D0C9}">
  <dimension ref="A1:E18"/>
  <sheetViews>
    <sheetView workbookViewId="0">
      <selection activeCell="D26" sqref="D2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1796875" customWidth="1"/>
    <col min="7" max="7" width="10.7265625" bestFit="1" customWidth="1"/>
  </cols>
  <sheetData>
    <row r="1" spans="1:5" x14ac:dyDescent="0.35">
      <c r="A1" s="6" t="s">
        <v>8367</v>
      </c>
      <c r="B1" t="s">
        <v>8323</v>
      </c>
    </row>
    <row r="2" spans="1:5" x14ac:dyDescent="0.35">
      <c r="A2" s="6" t="s">
        <v>8380</v>
      </c>
      <c r="B2" t="s">
        <v>8323</v>
      </c>
    </row>
    <row r="4" spans="1:5" x14ac:dyDescent="0.35">
      <c r="A4" s="6" t="s">
        <v>8321</v>
      </c>
      <c r="B4" s="6" t="s">
        <v>8322</v>
      </c>
    </row>
    <row r="5" spans="1:5" x14ac:dyDescent="0.3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7C5B2-E7C2-4079-8978-5146318C531E}">
  <dimension ref="A1:H13"/>
  <sheetViews>
    <sheetView tabSelected="1" workbookViewId="0">
      <selection activeCell="A17" sqref="A17"/>
    </sheetView>
  </sheetViews>
  <sheetFormatPr defaultRowHeight="14.5" x14ac:dyDescent="0.35"/>
  <cols>
    <col min="1" max="1" width="17" customWidth="1"/>
    <col min="2" max="2" width="16.90625" customWidth="1"/>
    <col min="3" max="3" width="13.36328125" customWidth="1"/>
    <col min="4" max="4" width="15.90625" customWidth="1"/>
    <col min="5" max="5" width="12.26953125" customWidth="1"/>
    <col min="6" max="6" width="19.1796875" customWidth="1"/>
    <col min="7" max="7" width="15.6328125" customWidth="1"/>
    <col min="8" max="8" width="18.08984375" customWidth="1"/>
    <col min="9" max="9" width="15.1796875" customWidth="1"/>
  </cols>
  <sheetData>
    <row r="1" spans="1:8" x14ac:dyDescent="0.35">
      <c r="A1" t="s">
        <v>8381</v>
      </c>
      <c r="B1" t="s">
        <v>8397</v>
      </c>
      <c r="C1" t="s">
        <v>8398</v>
      </c>
      <c r="D1" t="s">
        <v>8399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5">
      <c r="A2" t="s">
        <v>8386</v>
      </c>
      <c r="B2">
        <f>COUNTIFS('Kickstarter Raw Data'!F2:F4115,"Successful",'Kickstarter Raw Data'!D2:D4115,"&lt;1000")</f>
        <v>322</v>
      </c>
      <c r="C2">
        <f>COUNTIFS('Kickstarter Raw Data'!F2:F4115,"Failed",'Kickstarter Raw Data'!D2:D4115,"&lt;1000")</f>
        <v>113</v>
      </c>
      <c r="D2">
        <f>COUNTIFS('Kickstarter Raw Data'!F2:F4115,"Canceled",'Kickstarter Raw Data'!D2:D4115,"&lt;1000")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8400</v>
      </c>
      <c r="B3">
        <f>COUNTIFS('Kickstarter Raw Data'!F2:F4115,"Successful",'Kickstarter Raw Data'!D2:D4115,"&gt;=1000",'Kickstarter Raw Data'!D2:D4115,"&lt;=4999")</f>
        <v>932</v>
      </c>
      <c r="C3">
        <f>COUNTIFS('Kickstarter Raw Data'!F2:F4115,"Failed",'Kickstarter Raw Data'!D2:D4115,"&gt;=1000",'Kickstarter Raw Data'!D2:D4115,"&lt;4999")</f>
        <v>420</v>
      </c>
      <c r="D3">
        <f>COUNTIFS('Kickstarter Raw Data'!F2:F4115,"Canceled",'Kickstarter Raw Data'!D2:D4115,"&gt;=1000",'Kickstarter Raw Data'!D2:D4115,"&lt;4999")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8387</v>
      </c>
      <c r="B4">
        <f>COUNTIFS('Kickstarter Raw Data'!F2:F4115,"Successful",'Kickstarter Raw Data'!D2:D4115,"&gt;=5000",'Kickstarter Raw Data'!D2:D4115,"&lt;=9999")</f>
        <v>381</v>
      </c>
      <c r="C4">
        <f>COUNTIFS('Kickstarter Raw Data'!F2:F4115,"Failed",'Kickstarter Raw Data'!D2:D4115,"&gt;=5000",'Kickstarter Raw Data'!D2:D4115,"&lt;9999")</f>
        <v>282</v>
      </c>
      <c r="D4">
        <f>COUNTIFS('Kickstarter Raw Data'!F2:F4115,"Canceled",'Kickstarter Raw Data'!D2:D4115,"&gt;=5000",'Kickstarter Raw Data'!D2:D4115,"&lt;=9999")</f>
        <v>52</v>
      </c>
      <c r="E4">
        <f t="shared" si="0"/>
        <v>715</v>
      </c>
      <c r="F4" s="11">
        <f t="shared" si="1"/>
        <v>0.53286713286713283</v>
      </c>
      <c r="G4" s="11">
        <f t="shared" si="2"/>
        <v>0.39440559440559442</v>
      </c>
      <c r="H4" s="11">
        <f t="shared" si="3"/>
        <v>7.2727272727272724E-2</v>
      </c>
    </row>
    <row r="5" spans="1:8" x14ac:dyDescent="0.35">
      <c r="A5" t="s">
        <v>8388</v>
      </c>
      <c r="B5">
        <f>COUNTIFS('Kickstarter Raw Data'!F2:F4115,"Successful",'Kickstarter Raw Data'!D2:D4115,"&gt;=10000",'Kickstarter Raw Data'!D2:D4115,"&lt;=14999")</f>
        <v>168</v>
      </c>
      <c r="C5">
        <f>COUNTIFS('Kickstarter Raw Data'!F2:F4115,"Failed",'Kickstarter Raw Data'!D2:D4115,"&gt;=10000",'Kickstarter Raw Data'!D2:D4115,"&lt;14999")</f>
        <v>144</v>
      </c>
      <c r="D5">
        <f>COUNTIFS('Kickstarter Raw Data'!F2:F4115,"Canceled",'Kickstarter Raw Data'!D2:D4115,"&gt;=10000",'Kickstarter Raw Data'!D2:D4115,"&lt;=14999")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8389</v>
      </c>
      <c r="B6">
        <f>COUNTIFS('Kickstarter Raw Data'!F2:F4115,"Successful",'Kickstarter Raw Data'!D2:D4115,"&gt;=15000",'Kickstarter Raw Data'!D2:D4115,"&lt;=19999")</f>
        <v>94</v>
      </c>
      <c r="C6">
        <f>COUNTIFS('Kickstarter Raw Data'!F2:F4115,"Failed",'Kickstarter Raw Data'!D2:D4115,"&gt;=15000",'Kickstarter Raw Data'!D2:D4115,"&lt;19999")</f>
        <v>90</v>
      </c>
      <c r="D6">
        <f>COUNTIFS('Kickstarter Raw Data'!F2:F4115,"Canceled",'Kickstarter Raw Data'!D2:D4115,"&gt;=15000",'Kickstarter Raw Data'!D2:D4115,"&lt;=19999")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8390</v>
      </c>
      <c r="B7">
        <f>COUNTIFS('Kickstarter Raw Data'!F2:F4115,"Successful",'Kickstarter Raw Data'!D2:D4115,"&gt;=20000",'Kickstarter Raw Data'!D2:D4115,"&lt;=24999")</f>
        <v>62</v>
      </c>
      <c r="C7">
        <f>COUNTIFS('Kickstarter Raw Data'!F2:F4115,"Failed",'Kickstarter Raw Data'!D2:D4115,"&gt;=20000",'Kickstarter Raw Data'!D2:D4115,"&lt;24999")</f>
        <v>72</v>
      </c>
      <c r="D7">
        <f>COUNTIFS('Kickstarter Raw Data'!F2:F4115,"Canceled",'Kickstarter Raw Data'!D2:D4115,"&gt;=20000",'Kickstarter Raw Data'!D2:D4115,"&lt;=24999")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8391</v>
      </c>
      <c r="B8">
        <f>COUNTIFS('Kickstarter Raw Data'!F2:F4115,"Successful",'Kickstarter Raw Data'!D2:D4115,"&gt;=25000",'Kickstarter Raw Data'!D2:D4115,"&lt;=29999")</f>
        <v>55</v>
      </c>
      <c r="C8">
        <f>COUNTIFS('Kickstarter Raw Data'!F2:F4115,"Failed",'Kickstarter Raw Data'!D2:D4115,"&gt;=25000",'Kickstarter Raw Data'!D2:D4115,"&lt;=29999")</f>
        <v>64</v>
      </c>
      <c r="D8">
        <f>COUNTIFS('Kickstarter Raw Data'!F2:F4115,"Canceled",'Kickstarter Raw Data'!D2:D4115,"&gt;=25000",'Kickstarter Raw Data'!D2:D4115,"&lt;=29999")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8392</v>
      </c>
      <c r="B9">
        <f>COUNTIFS('Kickstarter Raw Data'!F2:F4115,"Successful",'Kickstarter Raw Data'!D2:D4115,"&gt;=30000",'Kickstarter Raw Data'!D2:D4115,"&lt;=34999")</f>
        <v>32</v>
      </c>
      <c r="C9">
        <f>COUNTIFS('Kickstarter Raw Data'!F2:F4115,"Failed",'Kickstarter Raw Data'!D2:D4115,"&gt;=30000",'Kickstarter Raw Data'!D2:D4115,"&lt;=34999")</f>
        <v>37</v>
      </c>
      <c r="D9">
        <f>COUNTIFS('Kickstarter Raw Data'!F2:F4115,"Canceled",'Kickstarter Raw Data'!D2:D4115,"&gt;=30000",'Kickstarter Raw Data'!D2:D4115,"&lt;=34999")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8393</v>
      </c>
      <c r="B10">
        <f>COUNTIFS('Kickstarter Raw Data'!F2:F4115,"Successful",'Kickstarter Raw Data'!D2:D4115,"&gt;=35000",'Kickstarter Raw Data'!D2:D4115,"&lt;=39999")</f>
        <v>26</v>
      </c>
      <c r="C10">
        <f>COUNTIFS('Kickstarter Raw Data'!F2:F4115,"Failed",'Kickstarter Raw Data'!D2:D4115,"&gt;=35000",'Kickstarter Raw Data'!D2:D4115,"&lt;=39999")</f>
        <v>22</v>
      </c>
      <c r="D10">
        <f>COUNTIFS('Kickstarter Raw Data'!F2:F4115,"Canceled",'Kickstarter Raw Data'!D2:D4115,"&gt;=35000",'Kickstarter Raw Data'!D2:D4115,"&lt;=39999")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8394</v>
      </c>
      <c r="B11">
        <f>COUNTIFS('Kickstarter Raw Data'!F2:F4115,"Successful",'Kickstarter Raw Data'!D2:D4115,"&gt;=40000",'Kickstarter Raw Data'!D2:D4115,"&lt;=44999")</f>
        <v>21</v>
      </c>
      <c r="C11">
        <f>COUNTIFS('Kickstarter Raw Data'!F2:F4115,"Failed",'Kickstarter Raw Data'!D2:D4115,"&gt;=40000",'Kickstarter Raw Data'!D2:D4115,"&lt;=44999")</f>
        <v>16</v>
      </c>
      <c r="D11">
        <f>COUNTIFS('Kickstarter Raw Data'!F2:F4115,"Canceled",'Kickstarter Raw Data'!D2:D4115,"&gt;=40000",'Kickstarter Raw Data'!D2:D4115,"&lt;=44999")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8395</v>
      </c>
      <c r="B12">
        <f>COUNTIFS('Kickstarter Raw Data'!F2:F4115,"Successful",'Kickstarter Raw Data'!D2:D4115,"&gt;=45000",'Kickstarter Raw Data'!D2:D4115,"&lt;=49999")</f>
        <v>6</v>
      </c>
      <c r="C12">
        <f>COUNTIFS('Kickstarter Raw Data'!F2:F4115,"Failed",'Kickstarter Raw Data'!D2:D4115,"&gt;=45000",'Kickstarter Raw Data'!D2:D4115,"&lt;=49999")</f>
        <v>11</v>
      </c>
      <c r="D12">
        <f>COUNTIFS('Kickstarter Raw Data'!F2:F4115,"Canceled",'Kickstarter Raw Data'!D2:D4115,"&gt;=45000",'Kickstarter Raw Data'!D2:D4115,"&lt;=49999")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8396</v>
      </c>
      <c r="B13">
        <f>COUNTIFS('Kickstarter Raw Data'!F2:F4115,"Successful",'Kickstarter Raw Data'!D2:D4115,"&gt;=50000")</f>
        <v>86</v>
      </c>
      <c r="C13">
        <f>COUNTIFS('Kickstarter Raw Data'!F2:F4115,"Failed",'Kickstarter Raw Data'!D2:D4115,"&gt;=50000")</f>
        <v>258</v>
      </c>
      <c r="D13">
        <f>COUNTIFS('Kickstarter Raw Data'!F2:F4115,"Canceled",'Kickstarter Raw Data'!D2:D4115,"&gt;=50000")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Raw Data</vt:lpstr>
      <vt:lpstr>Category Analysis</vt:lpstr>
      <vt:lpstr>Sub Category Analysis</vt:lpstr>
      <vt:lpstr>Timeline Analysis</vt:lpstr>
      <vt:lpstr>Bonus Analysis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2020-12-20T04:23:53Z</dcterms:modified>
</cp:coreProperties>
</file>